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00" i="1" l="1"/>
  <c r="C400" i="1"/>
  <c r="D427" i="1"/>
  <c r="C427" i="1"/>
  <c r="D424" i="1"/>
  <c r="C424" i="1"/>
  <c r="D418" i="1"/>
  <c r="C418" i="1"/>
  <c r="D415" i="1"/>
  <c r="C415" i="1"/>
  <c r="D406" i="1"/>
  <c r="C406" i="1"/>
  <c r="D397" i="1"/>
  <c r="C397" i="1"/>
  <c r="D382" i="1"/>
  <c r="C382" i="1"/>
  <c r="G1436" i="1" l="1"/>
  <c r="G1421" i="1"/>
  <c r="G1415" i="1"/>
  <c r="G1306" i="1"/>
  <c r="H1041" i="1"/>
  <c r="H1039" i="1"/>
  <c r="G1039" i="1"/>
  <c r="G828" i="1"/>
  <c r="H827" i="1"/>
  <c r="G827" i="1"/>
  <c r="G825" i="1"/>
  <c r="H824" i="1"/>
  <c r="G821" i="1"/>
  <c r="G816" i="1"/>
  <c r="G815" i="1"/>
  <c r="G812" i="1"/>
  <c r="G568" i="1" l="1"/>
  <c r="G565" i="1"/>
  <c r="H208" i="1" l="1"/>
  <c r="H62" i="1" l="1"/>
</calcChain>
</file>

<file path=xl/comments1.xml><?xml version="1.0" encoding="utf-8"?>
<comments xmlns="http://schemas.openxmlformats.org/spreadsheetml/2006/main">
  <authors>
    <author>ccjcelaya</author>
    <author>carolina del toro herrera</author>
  </authors>
  <commentList>
    <comment ref="G137" authorId="0" shapeId="0">
      <text>
        <r>
          <rPr>
            <sz val="8"/>
            <color indexed="81"/>
            <rFont val="Tahoma"/>
            <family val="2"/>
          </rPr>
          <t xml:space="preserve">HOSPEDAJE
</t>
        </r>
      </text>
    </comment>
    <comment ref="H137" authorId="0" shapeId="0">
      <text>
        <r>
          <rPr>
            <sz val="8"/>
            <color indexed="81"/>
            <rFont val="Tahoma"/>
            <family val="2"/>
          </rPr>
          <t xml:space="preserve">AEREA
</t>
        </r>
      </text>
    </comment>
    <comment ref="G138" authorId="0" shapeId="0">
      <text>
        <r>
          <rPr>
            <sz val="8"/>
            <color indexed="81"/>
            <rFont val="Tahoma"/>
            <family val="2"/>
          </rPr>
          <t>COMIDA</t>
        </r>
        <r>
          <rPr>
            <sz val="8"/>
            <color indexed="81"/>
            <rFont val="Tahoma"/>
            <family val="2"/>
          </rPr>
          <t xml:space="preserve">
</t>
        </r>
      </text>
    </comment>
    <comment ref="H138" authorId="0" shapeId="0">
      <text>
        <r>
          <rPr>
            <sz val="8"/>
            <color indexed="81"/>
            <rFont val="Tahoma"/>
            <family val="2"/>
          </rPr>
          <t>TERRESTRE</t>
        </r>
        <r>
          <rPr>
            <sz val="8"/>
            <color indexed="81"/>
            <rFont val="Tahoma"/>
            <family val="2"/>
          </rPr>
          <t xml:space="preserve">
</t>
        </r>
      </text>
    </comment>
    <comment ref="H139" authorId="0" shapeId="0">
      <text>
        <r>
          <rPr>
            <sz val="8"/>
            <color indexed="81"/>
            <rFont val="Tahoma"/>
            <family val="2"/>
          </rPr>
          <t xml:space="preserve">LOCAL
</t>
        </r>
        <r>
          <rPr>
            <sz val="8"/>
            <color indexed="81"/>
            <rFont val="Tahoma"/>
            <family val="2"/>
          </rPr>
          <t xml:space="preserve">
</t>
        </r>
      </text>
    </comment>
    <comment ref="G140" authorId="0" shapeId="0">
      <text>
        <r>
          <rPr>
            <sz val="8"/>
            <color indexed="81"/>
            <rFont val="Tahoma"/>
            <family val="2"/>
          </rPr>
          <t xml:space="preserve">HOSPEDAJE
</t>
        </r>
      </text>
    </comment>
    <comment ref="H140" authorId="0" shapeId="0">
      <text>
        <r>
          <rPr>
            <sz val="8"/>
            <color indexed="81"/>
            <rFont val="Tahoma"/>
            <family val="2"/>
          </rPr>
          <t xml:space="preserve">AEREA
</t>
        </r>
      </text>
    </comment>
    <comment ref="G141" authorId="0" shapeId="0">
      <text>
        <r>
          <rPr>
            <sz val="8"/>
            <color indexed="81"/>
            <rFont val="Tahoma"/>
            <family val="2"/>
          </rPr>
          <t>COMIDA</t>
        </r>
        <r>
          <rPr>
            <sz val="8"/>
            <color indexed="81"/>
            <rFont val="Tahoma"/>
            <family val="2"/>
          </rPr>
          <t xml:space="preserve">
</t>
        </r>
      </text>
    </comment>
    <comment ref="H141" authorId="0" shapeId="0">
      <text>
        <r>
          <rPr>
            <sz val="8"/>
            <color indexed="81"/>
            <rFont val="Tahoma"/>
            <family val="2"/>
          </rPr>
          <t>TERRESTRE</t>
        </r>
        <r>
          <rPr>
            <sz val="8"/>
            <color indexed="81"/>
            <rFont val="Tahoma"/>
            <family val="2"/>
          </rPr>
          <t xml:space="preserve">
</t>
        </r>
      </text>
    </comment>
    <comment ref="H142" authorId="0" shapeId="0">
      <text>
        <r>
          <rPr>
            <sz val="8"/>
            <color indexed="81"/>
            <rFont val="Tahoma"/>
            <family val="2"/>
          </rPr>
          <t xml:space="preserve">LOCAL
</t>
        </r>
        <r>
          <rPr>
            <sz val="8"/>
            <color indexed="81"/>
            <rFont val="Tahoma"/>
            <family val="2"/>
          </rPr>
          <t xml:space="preserve">
</t>
        </r>
      </text>
    </comment>
    <comment ref="G143" authorId="0" shapeId="0">
      <text>
        <r>
          <rPr>
            <sz val="8"/>
            <color indexed="81"/>
            <rFont val="Tahoma"/>
            <family val="2"/>
          </rPr>
          <t xml:space="preserve">HOSPEDAJE
</t>
        </r>
      </text>
    </comment>
    <comment ref="H143" authorId="0" shapeId="0">
      <text>
        <r>
          <rPr>
            <sz val="8"/>
            <color indexed="81"/>
            <rFont val="Tahoma"/>
            <family val="2"/>
          </rPr>
          <t xml:space="preserve">AEREA
</t>
        </r>
      </text>
    </comment>
    <comment ref="G144" authorId="0" shapeId="0">
      <text>
        <r>
          <rPr>
            <sz val="8"/>
            <color indexed="81"/>
            <rFont val="Tahoma"/>
            <family val="2"/>
          </rPr>
          <t>COMIDA</t>
        </r>
        <r>
          <rPr>
            <sz val="8"/>
            <color indexed="81"/>
            <rFont val="Tahoma"/>
            <family val="2"/>
          </rPr>
          <t xml:space="preserve">
</t>
        </r>
      </text>
    </comment>
    <comment ref="H144" authorId="0" shapeId="0">
      <text>
        <r>
          <rPr>
            <sz val="8"/>
            <color indexed="81"/>
            <rFont val="Tahoma"/>
            <family val="2"/>
          </rPr>
          <t>TERRESTRE</t>
        </r>
        <r>
          <rPr>
            <sz val="8"/>
            <color indexed="81"/>
            <rFont val="Tahoma"/>
            <family val="2"/>
          </rPr>
          <t xml:space="preserve">
</t>
        </r>
      </text>
    </comment>
    <comment ref="H145" authorId="0" shapeId="0">
      <text>
        <r>
          <rPr>
            <sz val="8"/>
            <color indexed="81"/>
            <rFont val="Tahoma"/>
            <family val="2"/>
          </rPr>
          <t xml:space="preserve">LOCAL
</t>
        </r>
        <r>
          <rPr>
            <sz val="8"/>
            <color indexed="81"/>
            <rFont val="Tahoma"/>
            <family val="2"/>
          </rPr>
          <t xml:space="preserve">
</t>
        </r>
      </text>
    </comment>
    <comment ref="G146" authorId="0" shapeId="0">
      <text>
        <r>
          <rPr>
            <sz val="8"/>
            <color indexed="81"/>
            <rFont val="Tahoma"/>
            <family val="2"/>
          </rPr>
          <t xml:space="preserve">HOSPEDAJE
</t>
        </r>
      </text>
    </comment>
    <comment ref="H146" authorId="0" shapeId="0">
      <text>
        <r>
          <rPr>
            <sz val="8"/>
            <color indexed="81"/>
            <rFont val="Tahoma"/>
            <family val="2"/>
          </rPr>
          <t xml:space="preserve">AEREA
</t>
        </r>
      </text>
    </comment>
    <comment ref="G147" authorId="0" shapeId="0">
      <text>
        <r>
          <rPr>
            <sz val="8"/>
            <color indexed="81"/>
            <rFont val="Tahoma"/>
            <family val="2"/>
          </rPr>
          <t>COMIDA</t>
        </r>
        <r>
          <rPr>
            <sz val="8"/>
            <color indexed="81"/>
            <rFont val="Tahoma"/>
            <family val="2"/>
          </rPr>
          <t xml:space="preserve">
</t>
        </r>
      </text>
    </comment>
    <comment ref="H147" authorId="0" shapeId="0">
      <text>
        <r>
          <rPr>
            <sz val="8"/>
            <color indexed="81"/>
            <rFont val="Tahoma"/>
            <family val="2"/>
          </rPr>
          <t>TERRESTRE</t>
        </r>
        <r>
          <rPr>
            <sz val="8"/>
            <color indexed="81"/>
            <rFont val="Tahoma"/>
            <family val="2"/>
          </rPr>
          <t xml:space="preserve">
</t>
        </r>
      </text>
    </comment>
    <comment ref="H148" authorId="0" shapeId="0">
      <text>
        <r>
          <rPr>
            <sz val="8"/>
            <color indexed="81"/>
            <rFont val="Tahoma"/>
            <family val="2"/>
          </rPr>
          <t xml:space="preserve">LOCAL
</t>
        </r>
        <r>
          <rPr>
            <sz val="8"/>
            <color indexed="81"/>
            <rFont val="Tahoma"/>
            <family val="2"/>
          </rPr>
          <t xml:space="preserve">
</t>
        </r>
      </text>
    </comment>
    <comment ref="G149" authorId="0" shapeId="0">
      <text>
        <r>
          <rPr>
            <sz val="8"/>
            <color indexed="81"/>
            <rFont val="Tahoma"/>
            <family val="2"/>
          </rPr>
          <t xml:space="preserve">HOSPEDAJE
</t>
        </r>
      </text>
    </comment>
    <comment ref="H149" authorId="0" shapeId="0">
      <text>
        <r>
          <rPr>
            <sz val="8"/>
            <color indexed="81"/>
            <rFont val="Tahoma"/>
            <family val="2"/>
          </rPr>
          <t xml:space="preserve">AEREA
</t>
        </r>
      </text>
    </comment>
    <comment ref="G150" authorId="0" shapeId="0">
      <text>
        <r>
          <rPr>
            <sz val="8"/>
            <color indexed="81"/>
            <rFont val="Tahoma"/>
            <family val="2"/>
          </rPr>
          <t>COMIDA</t>
        </r>
        <r>
          <rPr>
            <sz val="8"/>
            <color indexed="81"/>
            <rFont val="Tahoma"/>
            <family val="2"/>
          </rPr>
          <t xml:space="preserve">
</t>
        </r>
      </text>
    </comment>
    <comment ref="H150" authorId="0" shapeId="0">
      <text>
        <r>
          <rPr>
            <sz val="8"/>
            <color indexed="81"/>
            <rFont val="Tahoma"/>
            <family val="2"/>
          </rPr>
          <t>TERRESTRE</t>
        </r>
        <r>
          <rPr>
            <sz val="8"/>
            <color indexed="81"/>
            <rFont val="Tahoma"/>
            <family val="2"/>
          </rPr>
          <t xml:space="preserve">
</t>
        </r>
      </text>
    </comment>
    <comment ref="H151" authorId="0" shapeId="0">
      <text>
        <r>
          <rPr>
            <sz val="8"/>
            <color indexed="81"/>
            <rFont val="Tahoma"/>
            <family val="2"/>
          </rPr>
          <t xml:space="preserve">LOCAL
</t>
        </r>
        <r>
          <rPr>
            <sz val="8"/>
            <color indexed="81"/>
            <rFont val="Tahoma"/>
            <family val="2"/>
          </rPr>
          <t xml:space="preserve">
</t>
        </r>
      </text>
    </comment>
    <comment ref="G152" authorId="0" shapeId="0">
      <text>
        <r>
          <rPr>
            <sz val="8"/>
            <color indexed="81"/>
            <rFont val="Tahoma"/>
            <family val="2"/>
          </rPr>
          <t xml:space="preserve">HOSPEDAJE
</t>
        </r>
      </text>
    </comment>
    <comment ref="H152" authorId="0" shapeId="0">
      <text>
        <r>
          <rPr>
            <sz val="8"/>
            <color indexed="81"/>
            <rFont val="Tahoma"/>
            <family val="2"/>
          </rPr>
          <t xml:space="preserve">AEREA
</t>
        </r>
      </text>
    </comment>
    <comment ref="G153" authorId="0" shapeId="0">
      <text>
        <r>
          <rPr>
            <sz val="8"/>
            <color indexed="81"/>
            <rFont val="Tahoma"/>
            <family val="2"/>
          </rPr>
          <t>COMIDA</t>
        </r>
        <r>
          <rPr>
            <sz val="8"/>
            <color indexed="81"/>
            <rFont val="Tahoma"/>
            <family val="2"/>
          </rPr>
          <t xml:space="preserve">
</t>
        </r>
      </text>
    </comment>
    <comment ref="H153" authorId="0" shapeId="0">
      <text>
        <r>
          <rPr>
            <sz val="8"/>
            <color indexed="81"/>
            <rFont val="Tahoma"/>
            <family val="2"/>
          </rPr>
          <t>TERRESTRE</t>
        </r>
        <r>
          <rPr>
            <sz val="8"/>
            <color indexed="81"/>
            <rFont val="Tahoma"/>
            <family val="2"/>
          </rPr>
          <t xml:space="preserve">
</t>
        </r>
      </text>
    </comment>
    <comment ref="H154" authorId="0" shapeId="0">
      <text>
        <r>
          <rPr>
            <sz val="8"/>
            <color indexed="81"/>
            <rFont val="Tahoma"/>
            <family val="2"/>
          </rPr>
          <t xml:space="preserve">LOCAL
</t>
        </r>
        <r>
          <rPr>
            <sz val="8"/>
            <color indexed="81"/>
            <rFont val="Tahoma"/>
            <family val="2"/>
          </rPr>
          <t xml:space="preserve">
</t>
        </r>
      </text>
    </comment>
    <comment ref="G155" authorId="0" shapeId="0">
      <text>
        <r>
          <rPr>
            <sz val="8"/>
            <color indexed="81"/>
            <rFont val="Tahoma"/>
            <family val="2"/>
          </rPr>
          <t xml:space="preserve">HOSPEDAJE
</t>
        </r>
      </text>
    </comment>
    <comment ref="H155" authorId="0" shapeId="0">
      <text>
        <r>
          <rPr>
            <sz val="8"/>
            <color indexed="81"/>
            <rFont val="Tahoma"/>
            <family val="2"/>
          </rPr>
          <t xml:space="preserve">AEREA
</t>
        </r>
      </text>
    </comment>
    <comment ref="G156" authorId="0" shapeId="0">
      <text>
        <r>
          <rPr>
            <sz val="8"/>
            <color indexed="81"/>
            <rFont val="Tahoma"/>
            <family val="2"/>
          </rPr>
          <t>COMIDA</t>
        </r>
        <r>
          <rPr>
            <sz val="8"/>
            <color indexed="81"/>
            <rFont val="Tahoma"/>
            <family val="2"/>
          </rPr>
          <t xml:space="preserve">
</t>
        </r>
      </text>
    </comment>
    <comment ref="H156" authorId="0" shapeId="0">
      <text>
        <r>
          <rPr>
            <sz val="8"/>
            <color indexed="81"/>
            <rFont val="Tahoma"/>
            <family val="2"/>
          </rPr>
          <t>TERRESTRE</t>
        </r>
        <r>
          <rPr>
            <sz val="8"/>
            <color indexed="81"/>
            <rFont val="Tahoma"/>
            <family val="2"/>
          </rPr>
          <t xml:space="preserve">
</t>
        </r>
      </text>
    </comment>
    <comment ref="H157" authorId="0" shapeId="0">
      <text>
        <r>
          <rPr>
            <sz val="8"/>
            <color indexed="81"/>
            <rFont val="Tahoma"/>
            <family val="2"/>
          </rPr>
          <t xml:space="preserve">LOCAL
</t>
        </r>
        <r>
          <rPr>
            <sz val="8"/>
            <color indexed="81"/>
            <rFont val="Tahoma"/>
            <family val="2"/>
          </rPr>
          <t xml:space="preserve">
</t>
        </r>
      </text>
    </comment>
    <comment ref="G158" authorId="0" shapeId="0">
      <text>
        <r>
          <rPr>
            <sz val="8"/>
            <color indexed="81"/>
            <rFont val="Tahoma"/>
            <family val="2"/>
          </rPr>
          <t xml:space="preserve">HOSPEDAJE
</t>
        </r>
      </text>
    </comment>
    <comment ref="H158" authorId="0" shapeId="0">
      <text>
        <r>
          <rPr>
            <sz val="8"/>
            <color indexed="81"/>
            <rFont val="Tahoma"/>
            <family val="2"/>
          </rPr>
          <t xml:space="preserve">AEREA
</t>
        </r>
      </text>
    </comment>
    <comment ref="G159" authorId="0" shapeId="0">
      <text>
        <r>
          <rPr>
            <sz val="8"/>
            <color indexed="81"/>
            <rFont val="Tahoma"/>
            <family val="2"/>
          </rPr>
          <t>COMIDA</t>
        </r>
        <r>
          <rPr>
            <sz val="8"/>
            <color indexed="81"/>
            <rFont val="Tahoma"/>
            <family val="2"/>
          </rPr>
          <t xml:space="preserve">
</t>
        </r>
      </text>
    </comment>
    <comment ref="H159" authorId="0" shapeId="0">
      <text>
        <r>
          <rPr>
            <sz val="8"/>
            <color indexed="81"/>
            <rFont val="Tahoma"/>
            <family val="2"/>
          </rPr>
          <t>TERRESTRE</t>
        </r>
        <r>
          <rPr>
            <sz val="8"/>
            <color indexed="81"/>
            <rFont val="Tahoma"/>
            <family val="2"/>
          </rPr>
          <t xml:space="preserve">
</t>
        </r>
      </text>
    </comment>
    <comment ref="H160" authorId="0" shapeId="0">
      <text>
        <r>
          <rPr>
            <sz val="8"/>
            <color indexed="81"/>
            <rFont val="Tahoma"/>
            <family val="2"/>
          </rPr>
          <t xml:space="preserve">LOCAL
</t>
        </r>
        <r>
          <rPr>
            <sz val="8"/>
            <color indexed="81"/>
            <rFont val="Tahoma"/>
            <family val="2"/>
          </rPr>
          <t xml:space="preserve">
</t>
        </r>
      </text>
    </comment>
    <comment ref="G161" authorId="0" shapeId="0">
      <text>
        <r>
          <rPr>
            <sz val="8"/>
            <color indexed="81"/>
            <rFont val="Tahoma"/>
            <family val="2"/>
          </rPr>
          <t xml:space="preserve">HOSPEDAJE
</t>
        </r>
      </text>
    </comment>
    <comment ref="H161" authorId="0" shapeId="0">
      <text>
        <r>
          <rPr>
            <sz val="8"/>
            <color indexed="81"/>
            <rFont val="Tahoma"/>
            <family val="2"/>
          </rPr>
          <t xml:space="preserve">AEREA
</t>
        </r>
      </text>
    </comment>
    <comment ref="G162" authorId="0" shapeId="0">
      <text>
        <r>
          <rPr>
            <sz val="8"/>
            <color indexed="81"/>
            <rFont val="Tahoma"/>
            <family val="2"/>
          </rPr>
          <t>COMIDA</t>
        </r>
        <r>
          <rPr>
            <sz val="8"/>
            <color indexed="81"/>
            <rFont val="Tahoma"/>
            <family val="2"/>
          </rPr>
          <t xml:space="preserve">
</t>
        </r>
      </text>
    </comment>
    <comment ref="H162" authorId="0" shapeId="0">
      <text>
        <r>
          <rPr>
            <sz val="8"/>
            <color indexed="81"/>
            <rFont val="Tahoma"/>
            <family val="2"/>
          </rPr>
          <t>TERRESTRE</t>
        </r>
        <r>
          <rPr>
            <sz val="8"/>
            <color indexed="81"/>
            <rFont val="Tahoma"/>
            <family val="2"/>
          </rPr>
          <t xml:space="preserve">
</t>
        </r>
      </text>
    </comment>
    <comment ref="H163" authorId="0" shapeId="0">
      <text>
        <r>
          <rPr>
            <sz val="8"/>
            <color indexed="81"/>
            <rFont val="Tahoma"/>
            <family val="2"/>
          </rPr>
          <t xml:space="preserve">LOCAL
</t>
        </r>
        <r>
          <rPr>
            <sz val="8"/>
            <color indexed="81"/>
            <rFont val="Tahoma"/>
            <family val="2"/>
          </rPr>
          <t xml:space="preserve">
</t>
        </r>
      </text>
    </comment>
    <comment ref="G558" authorId="1" shapeId="0">
      <text>
        <r>
          <rPr>
            <b/>
            <sz val="9"/>
            <color indexed="81"/>
            <rFont val="Tahoma"/>
            <family val="2"/>
          </rPr>
          <t>CCJ: Insertar la cantidad por concepto de alimentos.</t>
        </r>
        <r>
          <rPr>
            <sz val="9"/>
            <color indexed="81"/>
            <rFont val="Tahoma"/>
            <family val="2"/>
          </rPr>
          <t xml:space="preserve">
</t>
        </r>
      </text>
    </comment>
    <comment ref="H558" authorId="1" shapeId="0">
      <text>
        <r>
          <rPr>
            <b/>
            <sz val="9"/>
            <color indexed="81"/>
            <rFont val="Tahoma"/>
            <family val="2"/>
          </rPr>
          <t>CCJ: Insertar la cantidad por concepto de vuelos.</t>
        </r>
        <r>
          <rPr>
            <sz val="9"/>
            <color indexed="81"/>
            <rFont val="Tahoma"/>
            <family val="2"/>
          </rPr>
          <t xml:space="preserve">
</t>
        </r>
      </text>
    </comment>
    <comment ref="G559" authorId="1" shapeId="0">
      <text>
        <r>
          <rPr>
            <b/>
            <sz val="9"/>
            <color indexed="81"/>
            <rFont val="Tahoma"/>
            <family val="2"/>
          </rPr>
          <t>CCJ: Insertar la cantidad por concepto de alimentos.</t>
        </r>
        <r>
          <rPr>
            <sz val="9"/>
            <color indexed="81"/>
            <rFont val="Tahoma"/>
            <family val="2"/>
          </rPr>
          <t xml:space="preserve">
</t>
        </r>
      </text>
    </comment>
    <comment ref="H56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561" authorId="1" shapeId="0">
      <text>
        <r>
          <rPr>
            <b/>
            <sz val="9"/>
            <color indexed="81"/>
            <rFont val="Tahoma"/>
            <family val="2"/>
          </rPr>
          <t>CCJ: Insertar la cantidad por concepto  de hospedaje.</t>
        </r>
        <r>
          <rPr>
            <sz val="9"/>
            <color indexed="81"/>
            <rFont val="Tahoma"/>
            <family val="2"/>
          </rPr>
          <t xml:space="preserve">
</t>
        </r>
      </text>
    </comment>
    <comment ref="H561" authorId="1" shapeId="0">
      <text>
        <r>
          <rPr>
            <b/>
            <sz val="9"/>
            <color indexed="81"/>
            <rFont val="Tahoma"/>
            <family val="2"/>
          </rPr>
          <t>CCJ: Insertar la cantidad por concepto de vuelos.</t>
        </r>
        <r>
          <rPr>
            <sz val="9"/>
            <color indexed="81"/>
            <rFont val="Tahoma"/>
            <family val="2"/>
          </rPr>
          <t xml:space="preserve">
</t>
        </r>
      </text>
    </comment>
    <comment ref="G562" authorId="1" shapeId="0">
      <text>
        <r>
          <rPr>
            <b/>
            <sz val="9"/>
            <color indexed="81"/>
            <rFont val="Tahoma"/>
            <family val="2"/>
          </rPr>
          <t>CCJ: Insertar la cantidad por concepto de alimentos.</t>
        </r>
        <r>
          <rPr>
            <sz val="9"/>
            <color indexed="81"/>
            <rFont val="Tahoma"/>
            <family val="2"/>
          </rPr>
          <t xml:space="preserve">
</t>
        </r>
      </text>
    </comment>
    <comment ref="H56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04" authorId="1" shapeId="0">
      <text>
        <r>
          <rPr>
            <b/>
            <sz val="9"/>
            <color indexed="81"/>
            <rFont val="Tahoma"/>
            <family val="2"/>
          </rPr>
          <t>CCJ: Insertar la cantidad por concepto  de hospedaje.</t>
        </r>
        <r>
          <rPr>
            <sz val="9"/>
            <color indexed="81"/>
            <rFont val="Tahoma"/>
            <family val="2"/>
          </rPr>
          <t xml:space="preserve">
</t>
        </r>
      </text>
    </comment>
    <comment ref="H1004" authorId="1" shapeId="0">
      <text>
        <r>
          <rPr>
            <b/>
            <sz val="9"/>
            <color indexed="81"/>
            <rFont val="Tahoma"/>
            <family val="2"/>
          </rPr>
          <t>CCJ: Insertar la cantidad por concepto de vuelos.</t>
        </r>
        <r>
          <rPr>
            <sz val="9"/>
            <color indexed="81"/>
            <rFont val="Tahoma"/>
            <family val="2"/>
          </rPr>
          <t xml:space="preserve">
</t>
        </r>
      </text>
    </comment>
    <comment ref="G1005" authorId="1" shapeId="0">
      <text>
        <r>
          <rPr>
            <b/>
            <sz val="9"/>
            <color indexed="81"/>
            <rFont val="Tahoma"/>
            <family val="2"/>
          </rPr>
          <t>CCJ: Insertar la cantidad por concepto de alimentos.</t>
        </r>
        <r>
          <rPr>
            <sz val="9"/>
            <color indexed="81"/>
            <rFont val="Tahoma"/>
            <family val="2"/>
          </rPr>
          <t xml:space="preserve">
</t>
        </r>
      </text>
    </comment>
    <comment ref="H100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06" authorId="1" shapeId="0">
      <text>
        <r>
          <rPr>
            <b/>
            <sz val="9"/>
            <color indexed="81"/>
            <rFont val="Tahoma"/>
            <family val="2"/>
          </rPr>
          <t>CCJ: Insertar la cantidad por concepto  de hospedaje.</t>
        </r>
        <r>
          <rPr>
            <sz val="9"/>
            <color indexed="81"/>
            <rFont val="Tahoma"/>
            <family val="2"/>
          </rPr>
          <t xml:space="preserve">
</t>
        </r>
      </text>
    </comment>
    <comment ref="H1006" authorId="1" shapeId="0">
      <text>
        <r>
          <rPr>
            <b/>
            <sz val="9"/>
            <color indexed="81"/>
            <rFont val="Tahoma"/>
            <family val="2"/>
          </rPr>
          <t>CCJ: Insertar la cantidad por concepto de vuelos.</t>
        </r>
        <r>
          <rPr>
            <sz val="9"/>
            <color indexed="81"/>
            <rFont val="Tahoma"/>
            <family val="2"/>
          </rPr>
          <t xml:space="preserve">
</t>
        </r>
      </text>
    </comment>
    <comment ref="G1007" authorId="1" shapeId="0">
      <text>
        <r>
          <rPr>
            <b/>
            <sz val="9"/>
            <color indexed="81"/>
            <rFont val="Tahoma"/>
            <family val="2"/>
          </rPr>
          <t>CCJ: Insertar la cantidad por concepto de alimentos.</t>
        </r>
        <r>
          <rPr>
            <sz val="9"/>
            <color indexed="81"/>
            <rFont val="Tahoma"/>
            <family val="2"/>
          </rPr>
          <t xml:space="preserve">
</t>
        </r>
      </text>
    </comment>
    <comment ref="H100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08" authorId="1" shapeId="0">
      <text>
        <r>
          <rPr>
            <b/>
            <sz val="9"/>
            <color indexed="81"/>
            <rFont val="Tahoma"/>
            <family val="2"/>
          </rPr>
          <t>CCJ: Insertar la cantidad por concepto  de hospedaje.</t>
        </r>
        <r>
          <rPr>
            <sz val="9"/>
            <color indexed="81"/>
            <rFont val="Tahoma"/>
            <family val="2"/>
          </rPr>
          <t xml:space="preserve">
</t>
        </r>
      </text>
    </comment>
    <comment ref="H1008" authorId="1" shapeId="0">
      <text>
        <r>
          <rPr>
            <b/>
            <sz val="9"/>
            <color indexed="81"/>
            <rFont val="Tahoma"/>
            <family val="2"/>
          </rPr>
          <t>CCJ: Insertar la cantidad por concepto de vuelos.</t>
        </r>
        <r>
          <rPr>
            <sz val="9"/>
            <color indexed="81"/>
            <rFont val="Tahoma"/>
            <family val="2"/>
          </rPr>
          <t xml:space="preserve">
</t>
        </r>
      </text>
    </comment>
    <comment ref="G1009" authorId="1" shapeId="0">
      <text>
        <r>
          <rPr>
            <b/>
            <sz val="9"/>
            <color indexed="81"/>
            <rFont val="Tahoma"/>
            <family val="2"/>
          </rPr>
          <t>CCJ: Insertar la cantidad por concepto de alimentos.</t>
        </r>
        <r>
          <rPr>
            <sz val="9"/>
            <color indexed="81"/>
            <rFont val="Tahoma"/>
            <family val="2"/>
          </rPr>
          <t xml:space="preserve">
</t>
        </r>
      </text>
    </comment>
    <comment ref="H100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0" authorId="1" shapeId="0">
      <text>
        <r>
          <rPr>
            <b/>
            <sz val="9"/>
            <color indexed="81"/>
            <rFont val="Tahoma"/>
            <family val="2"/>
          </rPr>
          <t>CCJ: Insertar la cantidad por concepto  de hospedaje.</t>
        </r>
        <r>
          <rPr>
            <sz val="9"/>
            <color indexed="81"/>
            <rFont val="Tahoma"/>
            <family val="2"/>
          </rPr>
          <t xml:space="preserve">
</t>
        </r>
      </text>
    </comment>
    <comment ref="H1010" authorId="1" shapeId="0">
      <text>
        <r>
          <rPr>
            <b/>
            <sz val="9"/>
            <color indexed="81"/>
            <rFont val="Tahoma"/>
            <family val="2"/>
          </rPr>
          <t>CCJ: Insertar la cantidad por concepto de vuelos.</t>
        </r>
        <r>
          <rPr>
            <sz val="9"/>
            <color indexed="81"/>
            <rFont val="Tahoma"/>
            <family val="2"/>
          </rPr>
          <t xml:space="preserve">
</t>
        </r>
      </text>
    </comment>
    <comment ref="G1011" authorId="1" shapeId="0">
      <text>
        <r>
          <rPr>
            <b/>
            <sz val="9"/>
            <color indexed="81"/>
            <rFont val="Tahoma"/>
            <family val="2"/>
          </rPr>
          <t>CCJ: Insertar la cantidad por concepto de alimentos.</t>
        </r>
        <r>
          <rPr>
            <sz val="9"/>
            <color indexed="81"/>
            <rFont val="Tahoma"/>
            <family val="2"/>
          </rPr>
          <t xml:space="preserve">
</t>
        </r>
      </text>
    </comment>
    <comment ref="H101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2" authorId="1" shapeId="0">
      <text>
        <r>
          <rPr>
            <b/>
            <sz val="9"/>
            <color indexed="81"/>
            <rFont val="Tahoma"/>
            <family val="2"/>
          </rPr>
          <t>CCJ: Insertar la cantidad por concepto  de hospedaje.</t>
        </r>
        <r>
          <rPr>
            <sz val="9"/>
            <color indexed="81"/>
            <rFont val="Tahoma"/>
            <family val="2"/>
          </rPr>
          <t xml:space="preserve">
</t>
        </r>
      </text>
    </comment>
    <comment ref="H1012" authorId="1" shapeId="0">
      <text>
        <r>
          <rPr>
            <b/>
            <sz val="9"/>
            <color indexed="81"/>
            <rFont val="Tahoma"/>
            <family val="2"/>
          </rPr>
          <t>CCJ: Insertar la cantidad por concepto de vuelos.</t>
        </r>
        <r>
          <rPr>
            <sz val="9"/>
            <color indexed="81"/>
            <rFont val="Tahoma"/>
            <family val="2"/>
          </rPr>
          <t xml:space="preserve">
</t>
        </r>
      </text>
    </comment>
    <comment ref="G1013" authorId="1" shapeId="0">
      <text>
        <r>
          <rPr>
            <b/>
            <sz val="9"/>
            <color indexed="81"/>
            <rFont val="Tahoma"/>
            <family val="2"/>
          </rPr>
          <t>CCJ: Insertar la cantidad por concepto de alimentos.</t>
        </r>
        <r>
          <rPr>
            <sz val="9"/>
            <color indexed="81"/>
            <rFont val="Tahoma"/>
            <family val="2"/>
          </rPr>
          <t xml:space="preserve">
</t>
        </r>
      </text>
    </comment>
    <comment ref="H101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4" authorId="1" shapeId="0">
      <text>
        <r>
          <rPr>
            <b/>
            <sz val="9"/>
            <color indexed="81"/>
            <rFont val="Tahoma"/>
            <family val="2"/>
          </rPr>
          <t>CCJ: Insertar la cantidad por concepto  de hospedaje.</t>
        </r>
        <r>
          <rPr>
            <sz val="9"/>
            <color indexed="81"/>
            <rFont val="Tahoma"/>
            <family val="2"/>
          </rPr>
          <t xml:space="preserve">
</t>
        </r>
      </text>
    </comment>
    <comment ref="H1014" authorId="1" shapeId="0">
      <text>
        <r>
          <rPr>
            <b/>
            <sz val="9"/>
            <color indexed="81"/>
            <rFont val="Tahoma"/>
            <family val="2"/>
          </rPr>
          <t>CCJ: Insertar la cantidad por concepto de vuelos.</t>
        </r>
        <r>
          <rPr>
            <sz val="9"/>
            <color indexed="81"/>
            <rFont val="Tahoma"/>
            <family val="2"/>
          </rPr>
          <t xml:space="preserve">
</t>
        </r>
      </text>
    </comment>
    <comment ref="G1015" authorId="1" shapeId="0">
      <text>
        <r>
          <rPr>
            <b/>
            <sz val="9"/>
            <color indexed="81"/>
            <rFont val="Tahoma"/>
            <family val="2"/>
          </rPr>
          <t>CCJ: Insertar la cantidad por concepto de alimentos.</t>
        </r>
        <r>
          <rPr>
            <sz val="9"/>
            <color indexed="81"/>
            <rFont val="Tahoma"/>
            <family val="2"/>
          </rPr>
          <t xml:space="preserve">
</t>
        </r>
      </text>
    </comment>
    <comment ref="H101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6" authorId="1" shapeId="0">
      <text>
        <r>
          <rPr>
            <b/>
            <sz val="9"/>
            <color indexed="81"/>
            <rFont val="Tahoma"/>
            <family val="2"/>
          </rPr>
          <t>CCJ: Insertar la cantidad por concepto  de hospedaje.</t>
        </r>
        <r>
          <rPr>
            <sz val="9"/>
            <color indexed="81"/>
            <rFont val="Tahoma"/>
            <family val="2"/>
          </rPr>
          <t xml:space="preserve">
</t>
        </r>
      </text>
    </comment>
    <comment ref="H1016" authorId="1" shapeId="0">
      <text>
        <r>
          <rPr>
            <b/>
            <sz val="9"/>
            <color indexed="81"/>
            <rFont val="Tahoma"/>
            <family val="2"/>
          </rPr>
          <t>CCJ: Insertar la cantidad por concepto de vuelos.</t>
        </r>
        <r>
          <rPr>
            <sz val="9"/>
            <color indexed="81"/>
            <rFont val="Tahoma"/>
            <family val="2"/>
          </rPr>
          <t xml:space="preserve">
</t>
        </r>
      </text>
    </comment>
    <comment ref="G1017" authorId="1" shapeId="0">
      <text>
        <r>
          <rPr>
            <b/>
            <sz val="9"/>
            <color indexed="81"/>
            <rFont val="Tahoma"/>
            <family val="2"/>
          </rPr>
          <t>CCJ: Insertar la cantidad por concepto de alimentos.</t>
        </r>
        <r>
          <rPr>
            <sz val="9"/>
            <color indexed="81"/>
            <rFont val="Tahoma"/>
            <family val="2"/>
          </rPr>
          <t xml:space="preserve">
</t>
        </r>
      </text>
    </comment>
    <comment ref="H101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8" authorId="1" shapeId="0">
      <text>
        <r>
          <rPr>
            <b/>
            <sz val="9"/>
            <color indexed="81"/>
            <rFont val="Tahoma"/>
            <family val="2"/>
          </rPr>
          <t>CCJ: Insertar la cantidad por concepto  de hospedaje.</t>
        </r>
        <r>
          <rPr>
            <sz val="9"/>
            <color indexed="81"/>
            <rFont val="Tahoma"/>
            <family val="2"/>
          </rPr>
          <t xml:space="preserve">
</t>
        </r>
      </text>
    </comment>
    <comment ref="H1018" authorId="1" shapeId="0">
      <text>
        <r>
          <rPr>
            <b/>
            <sz val="9"/>
            <color indexed="81"/>
            <rFont val="Tahoma"/>
            <family val="2"/>
          </rPr>
          <t>CCJ: Insertar la cantidad por concepto de vuelos.</t>
        </r>
        <r>
          <rPr>
            <sz val="9"/>
            <color indexed="81"/>
            <rFont val="Tahoma"/>
            <family val="2"/>
          </rPr>
          <t xml:space="preserve">
</t>
        </r>
      </text>
    </comment>
    <comment ref="G1019" authorId="1" shapeId="0">
      <text>
        <r>
          <rPr>
            <b/>
            <sz val="9"/>
            <color indexed="81"/>
            <rFont val="Tahoma"/>
            <family val="2"/>
          </rPr>
          <t>CCJ: Insertar la cantidad por concepto de alimentos.</t>
        </r>
        <r>
          <rPr>
            <sz val="9"/>
            <color indexed="81"/>
            <rFont val="Tahoma"/>
            <family val="2"/>
          </rPr>
          <t xml:space="preserve">
</t>
        </r>
      </text>
    </comment>
    <comment ref="H101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0" authorId="1" shapeId="0">
      <text>
        <r>
          <rPr>
            <b/>
            <sz val="9"/>
            <color indexed="81"/>
            <rFont val="Tahoma"/>
            <family val="2"/>
          </rPr>
          <t>CCJ: Insertar la cantidad por concepto  de hospedaje.</t>
        </r>
        <r>
          <rPr>
            <sz val="9"/>
            <color indexed="81"/>
            <rFont val="Tahoma"/>
            <family val="2"/>
          </rPr>
          <t xml:space="preserve">
</t>
        </r>
      </text>
    </comment>
    <comment ref="H1020" authorId="1" shapeId="0">
      <text>
        <r>
          <rPr>
            <b/>
            <sz val="9"/>
            <color indexed="81"/>
            <rFont val="Tahoma"/>
            <family val="2"/>
          </rPr>
          <t>CCJ: Insertar la cantidad por concepto de vuelos.</t>
        </r>
        <r>
          <rPr>
            <sz val="9"/>
            <color indexed="81"/>
            <rFont val="Tahoma"/>
            <family val="2"/>
          </rPr>
          <t xml:space="preserve">
</t>
        </r>
      </text>
    </comment>
    <comment ref="G1021" authorId="1" shapeId="0">
      <text>
        <r>
          <rPr>
            <b/>
            <sz val="9"/>
            <color indexed="81"/>
            <rFont val="Tahoma"/>
            <family val="2"/>
          </rPr>
          <t>CCJ: Insertar la cantidad por concepto de alimentos.</t>
        </r>
        <r>
          <rPr>
            <sz val="9"/>
            <color indexed="81"/>
            <rFont val="Tahoma"/>
            <family val="2"/>
          </rPr>
          <t xml:space="preserve">
</t>
        </r>
      </text>
    </comment>
    <comment ref="H102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2" authorId="1" shapeId="0">
      <text>
        <r>
          <rPr>
            <b/>
            <sz val="9"/>
            <color indexed="81"/>
            <rFont val="Tahoma"/>
            <family val="2"/>
          </rPr>
          <t>CCJ: Insertar la cantidad por concepto  de hospedaje.</t>
        </r>
        <r>
          <rPr>
            <sz val="9"/>
            <color indexed="81"/>
            <rFont val="Tahoma"/>
            <family val="2"/>
          </rPr>
          <t xml:space="preserve">
</t>
        </r>
      </text>
    </comment>
    <comment ref="H1022" authorId="1" shapeId="0">
      <text>
        <r>
          <rPr>
            <b/>
            <sz val="9"/>
            <color indexed="81"/>
            <rFont val="Tahoma"/>
            <family val="2"/>
          </rPr>
          <t>CCJ: Insertar la cantidad por concepto de vuelos.</t>
        </r>
        <r>
          <rPr>
            <sz val="9"/>
            <color indexed="81"/>
            <rFont val="Tahoma"/>
            <family val="2"/>
          </rPr>
          <t xml:space="preserve">
</t>
        </r>
      </text>
    </comment>
    <comment ref="G1023" authorId="1" shapeId="0">
      <text>
        <r>
          <rPr>
            <b/>
            <sz val="9"/>
            <color indexed="81"/>
            <rFont val="Tahoma"/>
            <family val="2"/>
          </rPr>
          <t>CCJ: Insertar la cantidad por concepto de alimentos.</t>
        </r>
        <r>
          <rPr>
            <sz val="9"/>
            <color indexed="81"/>
            <rFont val="Tahoma"/>
            <family val="2"/>
          </rPr>
          <t xml:space="preserve">
</t>
        </r>
      </text>
    </comment>
    <comment ref="H102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4" authorId="1" shapeId="0">
      <text>
        <r>
          <rPr>
            <b/>
            <sz val="9"/>
            <color indexed="81"/>
            <rFont val="Tahoma"/>
            <family val="2"/>
          </rPr>
          <t>CCJ: Insertar la cantidad por concepto  de hospedaje.</t>
        </r>
        <r>
          <rPr>
            <sz val="9"/>
            <color indexed="81"/>
            <rFont val="Tahoma"/>
            <family val="2"/>
          </rPr>
          <t xml:space="preserve">
</t>
        </r>
      </text>
    </comment>
    <comment ref="H1024" authorId="1" shapeId="0">
      <text>
        <r>
          <rPr>
            <b/>
            <sz val="9"/>
            <color indexed="81"/>
            <rFont val="Tahoma"/>
            <family val="2"/>
          </rPr>
          <t>CCJ: Insertar la cantidad por concepto de vuelos.</t>
        </r>
        <r>
          <rPr>
            <sz val="9"/>
            <color indexed="81"/>
            <rFont val="Tahoma"/>
            <family val="2"/>
          </rPr>
          <t xml:space="preserve">
</t>
        </r>
      </text>
    </comment>
    <comment ref="G1025" authorId="1" shapeId="0">
      <text>
        <r>
          <rPr>
            <b/>
            <sz val="9"/>
            <color indexed="81"/>
            <rFont val="Tahoma"/>
            <family val="2"/>
          </rPr>
          <t>CCJ: Insertar la cantidad por concepto de alimentos.</t>
        </r>
        <r>
          <rPr>
            <sz val="9"/>
            <color indexed="81"/>
            <rFont val="Tahoma"/>
            <family val="2"/>
          </rPr>
          <t xml:space="preserve">
</t>
        </r>
      </text>
    </comment>
    <comment ref="H102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6" authorId="1" shapeId="0">
      <text>
        <r>
          <rPr>
            <b/>
            <sz val="9"/>
            <color indexed="81"/>
            <rFont val="Tahoma"/>
            <family val="2"/>
          </rPr>
          <t>CCJ: Insertar la cantidad por concepto  de hospedaje.</t>
        </r>
        <r>
          <rPr>
            <sz val="9"/>
            <color indexed="81"/>
            <rFont val="Tahoma"/>
            <family val="2"/>
          </rPr>
          <t xml:space="preserve">
</t>
        </r>
      </text>
    </comment>
    <comment ref="H1026" authorId="1" shapeId="0">
      <text>
        <r>
          <rPr>
            <b/>
            <sz val="9"/>
            <color indexed="81"/>
            <rFont val="Tahoma"/>
            <family val="2"/>
          </rPr>
          <t>CCJ: Insertar la cantidad por concepto de vuelos.</t>
        </r>
        <r>
          <rPr>
            <sz val="9"/>
            <color indexed="81"/>
            <rFont val="Tahoma"/>
            <family val="2"/>
          </rPr>
          <t xml:space="preserve">
</t>
        </r>
      </text>
    </comment>
    <comment ref="G1027" authorId="1" shapeId="0">
      <text>
        <r>
          <rPr>
            <b/>
            <sz val="9"/>
            <color indexed="81"/>
            <rFont val="Tahoma"/>
            <family val="2"/>
          </rPr>
          <t>CCJ: Insertar la cantidad por concepto de alimentos.</t>
        </r>
        <r>
          <rPr>
            <sz val="9"/>
            <color indexed="81"/>
            <rFont val="Tahoma"/>
            <family val="2"/>
          </rPr>
          <t xml:space="preserve">
</t>
        </r>
      </text>
    </comment>
    <comment ref="H102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8" authorId="1" shapeId="0">
      <text>
        <r>
          <rPr>
            <b/>
            <sz val="9"/>
            <color indexed="81"/>
            <rFont val="Tahoma"/>
            <family val="2"/>
          </rPr>
          <t>CCJ: Insertar la cantidad por concepto  de hospedaje.</t>
        </r>
        <r>
          <rPr>
            <sz val="9"/>
            <color indexed="81"/>
            <rFont val="Tahoma"/>
            <family val="2"/>
          </rPr>
          <t xml:space="preserve">
</t>
        </r>
      </text>
    </comment>
    <comment ref="H1028" authorId="1" shapeId="0">
      <text>
        <r>
          <rPr>
            <b/>
            <sz val="9"/>
            <color indexed="81"/>
            <rFont val="Tahoma"/>
            <family val="2"/>
          </rPr>
          <t>CCJ: Insertar la cantidad por concepto de vuelos.</t>
        </r>
        <r>
          <rPr>
            <sz val="9"/>
            <color indexed="81"/>
            <rFont val="Tahoma"/>
            <family val="2"/>
          </rPr>
          <t xml:space="preserve">
</t>
        </r>
      </text>
    </comment>
    <comment ref="G1029" authorId="1" shapeId="0">
      <text>
        <r>
          <rPr>
            <b/>
            <sz val="9"/>
            <color indexed="81"/>
            <rFont val="Tahoma"/>
            <family val="2"/>
          </rPr>
          <t>CCJ: Insertar la cantidad por concepto de alimentos.</t>
        </r>
        <r>
          <rPr>
            <sz val="9"/>
            <color indexed="81"/>
            <rFont val="Tahoma"/>
            <family val="2"/>
          </rPr>
          <t xml:space="preserve">
</t>
        </r>
      </text>
    </comment>
    <comment ref="H102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<sst xmlns="http://schemas.openxmlformats.org/spreadsheetml/2006/main" count="3765" uniqueCount="1735">
  <si>
    <t>No. de Solicitud</t>
  </si>
  <si>
    <t>Nombre del disertante</t>
  </si>
  <si>
    <t>Nombre del evento</t>
  </si>
  <si>
    <t>Tema a tratar</t>
  </si>
  <si>
    <t>Casa de la Cultura Jurídica</t>
  </si>
  <si>
    <t>Días de Participación</t>
  </si>
  <si>
    <t>Costo de Hospedaje y Alimentos</t>
  </si>
  <si>
    <t>Costo de Transportación</t>
  </si>
  <si>
    <t>ACA-E-14</t>
  </si>
  <si>
    <t>LIC.LUCIA RODRÍGUEZ QUINTERO</t>
  </si>
  <si>
    <t xml:space="preserve">DIPLOMADO "ACCESO A LA JUSTICIA EN MATERIA DE DERECHOS HUMANOS </t>
  </si>
  <si>
    <t>MÓDULO II (SEGUNDA PARTE)</t>
  </si>
  <si>
    <t>EN ACAPULCO, GRO.</t>
  </si>
  <si>
    <t>01 - 03 DE ABRIL DE 2016</t>
  </si>
  <si>
    <t>ACA-E-15</t>
  </si>
  <si>
    <t>MTRO. ALBERTO SIERRA ABRAJAN</t>
  </si>
  <si>
    <t>MÓDULO III (PRIMERA PARTE)</t>
  </si>
  <si>
    <t>08 Y 09 DE ABRIL DE 2016</t>
  </si>
  <si>
    <t>ACA-E-16</t>
  </si>
  <si>
    <t>MÓDULO III (SEGUNDA PARTE)</t>
  </si>
  <si>
    <t>15 Y 16 DE ABRIL DE 2016</t>
  </si>
  <si>
    <t>ACA-E-17</t>
  </si>
  <si>
    <t>MÓDULO III (TERCERA PARTE)</t>
  </si>
  <si>
    <t>22 - 24 DE ABRIL DE 2016</t>
  </si>
  <si>
    <t>ACA-E-18</t>
  </si>
  <si>
    <t>LIC. CESAR ISRAEL SANTES QUEVEDO</t>
  </si>
  <si>
    <t>MODULO IV(PRIMERA PARTE</t>
  </si>
  <si>
    <t>29 Y 30 DE ABRIL DE 2016</t>
  </si>
  <si>
    <t>ACA-E-19</t>
  </si>
  <si>
    <t>MTRO. DANIEL DE LA BARRERA ESCAMILLA</t>
  </si>
  <si>
    <t xml:space="preserve">SEMINARIO "PROTECCIÓN Y PRESERVACIÓN DEL LUGAR DE INTERVENCIÓN Y CADENA DE CUSTODIA" </t>
  </si>
  <si>
    <t xml:space="preserve">MODULO I </t>
  </si>
  <si>
    <t>26 Y 27 DE ABRIL DE 2016</t>
  </si>
  <si>
    <t>ACA-E-20</t>
  </si>
  <si>
    <t>LIC. CRISTIAN RAMON HERNÁNDEZ SÁNCHEZ</t>
  </si>
  <si>
    <t>MODULO II</t>
  </si>
  <si>
    <t>28 - 30 DE ABRIL DE 2016</t>
  </si>
  <si>
    <t>ACA-E-21</t>
  </si>
  <si>
    <t>MARTES DE CRÓNICAS CICLO: DERECHOS DE LAS NIÑAS, NIÑOS Y ADOLESCENTES "CINE DEBATE LA DECISIÓN MÁS DIFÍCIL"</t>
  </si>
  <si>
    <t>05 DE ABRIL DE 2016</t>
  </si>
  <si>
    <t>ACA-E-22</t>
  </si>
  <si>
    <t>JUEZA AZUCENA PINEDA GUILLERMO</t>
  </si>
  <si>
    <t>MARTES DE CRÓNICAS CICLO: DERECHOS DE LAS NIÑAS, NIÑOS Y ADOLESCENTES "MESA REDONDA"</t>
  </si>
  <si>
    <t>12 DE ABRIL DE 2016</t>
  </si>
  <si>
    <t>ACA-E-23</t>
  </si>
  <si>
    <t>LIC. BEATRIZ ALARCON ADAME</t>
  </si>
  <si>
    <t>ACA-E-24</t>
  </si>
  <si>
    <t>LIC. HUMBERTO ISRAEL DIAZ VILLANUEVA</t>
  </si>
  <si>
    <t>ACA-E-25</t>
  </si>
  <si>
    <t>MTRA. NICOLE ELIZABETH ILLAND MURGA</t>
  </si>
  <si>
    <t>MARTES DE CRÓNICAS CICLO: DERECHOS DE LAS NIÑAS, NIÑOS Y ADOLESCENTES VIDEOCONFERENCIA</t>
  </si>
  <si>
    <t>19 DE ABRIL DE 2016</t>
  </si>
  <si>
    <t>ACA-E-26</t>
  </si>
  <si>
    <t>PRESENTACIÓN DE PROTOCOLOS (PROTOCOLO DE ACTUACIÓN PARA QUIENES IMPARTEN JUSTICIA EN CASO QUE INVOLUCREN NIÑAS, NIÑOS Y ADOLESCENTES)</t>
  </si>
  <si>
    <t>20 DE ABRIL DE 2016</t>
  </si>
  <si>
    <t>ACA-E-27</t>
  </si>
  <si>
    <t>JUEZA IRMA GRACIELA LEE GONZALEZ</t>
  </si>
  <si>
    <t>CONFERENCIA MAGISTRAL " COMENTARIO A LA LEY NO. 812 PARA LA PROTECCIÓN DE LOS DERECHOS DE NIÑAS, NIÑOS Y ADOLESCENTES DEL ESTADO DE GUERRERO"</t>
  </si>
  <si>
    <t>21 DE ABRIL DE 2016</t>
  </si>
  <si>
    <t>ACA-E-28</t>
  </si>
  <si>
    <t>JUEZA JUDITH MOCTEZUMA OLVERA</t>
  </si>
  <si>
    <t>MESA REDONDA "REFLEXIONES EN TORNO A LA LEY DE AMPARO EN SU TERCER ANIVERSARIO"</t>
  </si>
  <si>
    <t>18 DE ABRIL DE 2016</t>
  </si>
  <si>
    <t>ACA-E-29</t>
  </si>
  <si>
    <t>JUEZ FRANCISCO JAVIER MUNGÍA PADILLA</t>
  </si>
  <si>
    <t>ACA-E-30</t>
  </si>
  <si>
    <t>MAGDO. GERARDO DAVILA GAONA</t>
  </si>
  <si>
    <t>AGS-LE-002</t>
  </si>
  <si>
    <t>KEVIN MONTES CARDENAS</t>
  </si>
  <si>
    <t>DIPLOMADO: ACCESO A LA JUSTICIA EN MATERIA DE DERECHOS HUMANOS</t>
  </si>
  <si>
    <t>SISTEMAS INTERNACIONALES DE DERECHOS HUMANOS</t>
  </si>
  <si>
    <t>AGUASCALIENTES</t>
  </si>
  <si>
    <t>1 DE ABRIL</t>
  </si>
  <si>
    <t>JAZMIN RAMIREZ VALTIERRA</t>
  </si>
  <si>
    <t>CINE DEBATE: PROYECCION DE LA PELICULA: LA DECISION MAS DIFICIL</t>
  </si>
  <si>
    <t>COMENTARIOS DE LA PRELICULA: LA DECISION MAS DIFICIL</t>
  </si>
  <si>
    <t>5 DE ABRIL</t>
  </si>
  <si>
    <t>AGS-LE-003</t>
  </si>
  <si>
    <t>EDUARDO MARTIN JAUREGUI</t>
  </si>
  <si>
    <t>SISTEMAS INTERNACIONALES DE PROTECCIÓN DE DERECHOS HUMANOS</t>
  </si>
  <si>
    <t>7 Y 8 DE ABRIL</t>
  </si>
  <si>
    <t>AGS - E - 003</t>
  </si>
  <si>
    <t>GEORGINA VARGAS VERA</t>
  </si>
  <si>
    <t>SISTEMA INTERAMERICANO I.</t>
  </si>
  <si>
    <t>13 - 16 DE ABRIL</t>
  </si>
  <si>
    <t>AGS - E - 004</t>
  </si>
  <si>
    <t>PABLO GONZALEZ DOMÍNGUEZ</t>
  </si>
  <si>
    <t>SISTEMA INTERAMERICANO II.</t>
  </si>
  <si>
    <t>21 Y 22 DE ABRIL</t>
  </si>
  <si>
    <t>YESSICA  PEREZ CARREON</t>
  </si>
  <si>
    <t>AGS - E - 005</t>
  </si>
  <si>
    <t>ALBERTO RUIZ VALDERRAMA</t>
  </si>
  <si>
    <t>SISTEMA MEXICANO I</t>
  </si>
  <si>
    <t>28 Y 29 DE ABRIL</t>
  </si>
  <si>
    <t>MONICA PEDROZA PADILLA</t>
  </si>
  <si>
    <t>MESA DE DEBATE: SOBRE EL TEMA DE LOS DERECHOS DE LAS    NIÑAS, NIÑOS Y ADOLESCENTES</t>
  </si>
  <si>
    <t>ANALIZAR LOS DERECHOS DE LAS NIÑAS, NIÑOS Y ADOLESCENTES DESDE LA PERSPECTIVA LOCAL.</t>
  </si>
  <si>
    <t>12 DE ABRIL</t>
  </si>
  <si>
    <t>GUADALUPE SANCHEZ VALDES</t>
  </si>
  <si>
    <t>MAURO MARTINEZ DE LUNA</t>
  </si>
  <si>
    <t>JUAN ROJAS GARCIA</t>
  </si>
  <si>
    <t>PRESENTACIÓN DE PROTOCOLO DE NIÑAS Y NIÑOS</t>
  </si>
  <si>
    <t xml:space="preserve">EXPLICAR LA NATURALEZA JURÍDICA DEL PROTOCOLO, ASÍ COMO LAS REGLAS Y PAUTAS DE ACTUACIÓN </t>
  </si>
  <si>
    <t>18 DE ABRIL</t>
  </si>
  <si>
    <t>SILVERIO RODRIGUEZ CARRILLO</t>
  </si>
  <si>
    <t xml:space="preserve">CONFERENCIA: NARRACIONES DE CINCO MAGNICIDIOS </t>
  </si>
  <si>
    <t>CIRCUNSTANCIAS EN TORNO A LOS MAGNICIDIOS DE MADERO, VILLA, ZAPATA, CARRANZA Y OBREGON.</t>
  </si>
  <si>
    <t>AURORA TERAN FUENTES.</t>
  </si>
  <si>
    <t>27 DE ABRIL</t>
  </si>
  <si>
    <t>ARI-LE-002</t>
  </si>
  <si>
    <t>SONIA GARCIA NAVARRETE</t>
  </si>
  <si>
    <t>CINE DEBATE LA DECISIÓN MÁS DIFÍCIL</t>
  </si>
  <si>
    <t>LA DECISIÓN MÁS DIFÍCIL</t>
  </si>
  <si>
    <t>ARIO DE ROSALES</t>
  </si>
  <si>
    <t>AIDÉ ARLETE CADENA MEJÍA</t>
  </si>
  <si>
    <t>CONFERENCIA DERECHOS DE LOS NIÑOS, NIÑAS Y ADOLESCENTES</t>
  </si>
  <si>
    <t>DERECHOS DE LOS NIÑOS, NIÑAS Y ADOLESCENTES</t>
  </si>
  <si>
    <t>19 DE ABRIL</t>
  </si>
  <si>
    <t>OMAR DIONICIO ROSAS MENDIETA</t>
  </si>
  <si>
    <t>CONFERENCIA CRONICA DEL A.D. 30/2008 DE LA SCJN</t>
  </si>
  <si>
    <t>CRÓNICA DEL A.D. 30/2008 DE LA SCJN</t>
  </si>
  <si>
    <t>28 DE ABRIL</t>
  </si>
  <si>
    <t>PRESENTACION DEL PROTOCOLO DE ACTUACIÓN PARA QUIENES IMPARTEN JUSTICIA EN CASOS QUE INVOLUCREN NIÑOS, NIÑAS Y ADOLESCENTES</t>
  </si>
  <si>
    <t>PRESENTACIÓN DEL PROTOCOLO DE ACTUACIÓN PARA QUIENES IMPARTEN JUSTICIA EN CASOS QUE INVOLUCREN NIÑOS, NIÑAS Y ADOLESCENTES</t>
  </si>
  <si>
    <t>KIPATLA DERECHO DE LXS NIÑXS A LA NO DISCRIMINACIÓN</t>
  </si>
  <si>
    <t>13 DE ABRIL</t>
  </si>
  <si>
    <t>YOHANNA GPE. BASULTO ARROYO</t>
  </si>
  <si>
    <t xml:space="preserve">DIPLOMADO </t>
  </si>
  <si>
    <t>ACCESO A LA JUSTICIA EN MATERIA DE DERECHOS HUMANOS</t>
  </si>
  <si>
    <t>CAMPECHE</t>
  </si>
  <si>
    <t>VIRGINIA LETICIA LIZAMA CENTURION</t>
  </si>
  <si>
    <t>INES DUARTE REYES</t>
  </si>
  <si>
    <t>ALEJANDRO RAMON MEDINA PIÑA</t>
  </si>
  <si>
    <t>RICARDO FRAGOSO BECERRA</t>
  </si>
  <si>
    <t>14, 15, 21 Y 22/04/2016</t>
  </si>
  <si>
    <t>LUIS MARTIN CAHUICH CHI, FERNANDO ENRIQUE MUT LOPEZ Y DIEGO CHE BASULTO</t>
  </si>
  <si>
    <t>MARTES DE CRÓNICAS</t>
  </si>
  <si>
    <t xml:space="preserve">DERECHOS DE LAS NIÑAS, NIÑOS Y ADOLESCENTES </t>
  </si>
  <si>
    <t>5 Y 12/04/2016</t>
  </si>
  <si>
    <t>CAM-E-002-2016</t>
  </si>
  <si>
    <t xml:space="preserve"> ALEJANDRO ALBERTO DÍAZ CRUZ </t>
  </si>
  <si>
    <t>CONFERENCIA</t>
  </si>
  <si>
    <t>IMPLICACIONES DE LA IMPLEMENTACIÓN DEL NUEVO SISTEMA DE JUSTICIA PENAL EN EL AMBITO FEDERAL</t>
  </si>
  <si>
    <t>SEMINARIO</t>
  </si>
  <si>
    <t>"LA ETAPA DE INVESTIGACIÓN EN EL NUEVO SISTEMA DE JUSTICIA PENAL"</t>
  </si>
  <si>
    <t>6, 13, 20 Y 27/04/2016</t>
  </si>
  <si>
    <t>CUN-LE-003</t>
  </si>
  <si>
    <t>JUEZA MARISOL CASTAÑEDA PÉREZ</t>
  </si>
  <si>
    <t>PROTOCOLO DE ACTUACION</t>
  </si>
  <si>
    <t>PARA QUIENES IMPARTEN JUSTICIA EN CASOS QUE INVOLUCREN NIÑAS, NIÑOS Y ADOLESCENTES</t>
  </si>
  <si>
    <t>$   0.00
$ 1,000.00</t>
  </si>
  <si>
    <t>$  0.00
 $ 0.00
 $  0.00</t>
  </si>
  <si>
    <t>CUN-E-003</t>
  </si>
  <si>
    <t>MTRO. JOSÉ ALBERTO MOSQUEDA VELÁZQUEZ</t>
  </si>
  <si>
    <t>DIPLOMADO</t>
  </si>
  <si>
    <t>01 - 03 DE ABRIL</t>
  </si>
  <si>
    <t>$   7,800.00
$  1,000.00</t>
  </si>
  <si>
    <t>$4,675.00
 $ 0.00
 $  0.00</t>
  </si>
  <si>
    <t>CUN-E-004</t>
  </si>
  <si>
    <t>MTRA. MIREYA CASTAÑEDA HERNÁNDEZ</t>
  </si>
  <si>
    <t>08 - 10 DE ABRIL</t>
  </si>
  <si>
    <t>$   5,900.85
$ 1,452.11</t>
  </si>
  <si>
    <t>$  4,820.60
 $ 0.00
 $  0.00</t>
  </si>
  <si>
    <t>CUN-E-005</t>
  </si>
  <si>
    <t>LICDA. MARIA ELISA FRANCO MARTIN DEL CAMPO</t>
  </si>
  <si>
    <t>15 - 17 DE ABRIL</t>
  </si>
  <si>
    <t>$   7,000.00
$  1,734.50</t>
  </si>
  <si>
    <t>$  4,438.10
 $ 0.00
 $  0.00</t>
  </si>
  <si>
    <t>CUN-E-006</t>
  </si>
  <si>
    <t>LIC. CARLOS GUSTAVO PONCE NUÑEZ</t>
  </si>
  <si>
    <t>22 Y 23 DE ABRIL</t>
  </si>
  <si>
    <t>$   7,800.00
$ 1,000.00</t>
  </si>
  <si>
    <t>$ 6,177.00
 $ 0.00
 $  0.00</t>
  </si>
  <si>
    <t>CUN-E-007</t>
  </si>
  <si>
    <t>MTRA. MARIA ELENA LUGO GARFIAS</t>
  </si>
  <si>
    <t>29 Y 30 DE ABRIL</t>
  </si>
  <si>
    <t>$   2,737.36
$  2,000.00</t>
  </si>
  <si>
    <t>$  2,949.94
 $ 0.00
 $  0.00</t>
  </si>
  <si>
    <t>MTRO. LUIS CHRISTIAN ORTIZ ANDRADE</t>
  </si>
  <si>
    <t>"ACCESO A LA JUSTICIA EN MATERIA DE DERECHOS HUMANOS"</t>
  </si>
  <si>
    <t>CELAYA</t>
  </si>
  <si>
    <t xml:space="preserve">1 DE ABRIL DE 2016 </t>
  </si>
  <si>
    <t>CCJ-Celaya/RRC/E02/03/2016</t>
  </si>
  <si>
    <t>MTRO. LUIS ALBERTO ESTRELLA ORTEGA</t>
  </si>
  <si>
    <t>CELAYA-E-002</t>
  </si>
  <si>
    <t>LIC. MARÍA ELENA GUADARRAMA CONEJO</t>
  </si>
  <si>
    <t xml:space="preserve"> 8 Y 9 DE ABRIL DE 2016 </t>
  </si>
  <si>
    <t>MTRO RAMSÉS SAMAEL MONTOYA CAMARENA</t>
  </si>
  <si>
    <t xml:space="preserve"> 15 DE ABRIL DE 2016 </t>
  </si>
  <si>
    <t>MAGDO. ALBERTO MONTES HERNÁNDEZ</t>
  </si>
  <si>
    <t xml:space="preserve"> 16 DE ABRIL DE 2016 </t>
  </si>
  <si>
    <t>MTRO RAFAEL SOLDARA LUNA</t>
  </si>
  <si>
    <t>"PLAN DE GUADALUPE"</t>
  </si>
  <si>
    <t xml:space="preserve"> 20 DE ABRIL DE 2016 </t>
  </si>
  <si>
    <t>MTRO. CARLOS ALBERTO LEAL GONZÁLEZ</t>
  </si>
  <si>
    <t xml:space="preserve"> 22 Y 23 DE ABRIL DE 2016 </t>
  </si>
  <si>
    <t>LIC. ANA MARÍA RODRÍGUEZ MÁRQUEZ</t>
  </si>
  <si>
    <t>PROTOCOLO</t>
  </si>
  <si>
    <t>"PROTOCOLO DE ACTUACIÓN PARA QUIENES IMPARTEN JUSTICIA EN CASOS QUE INVOLUCRAN NIÑAS, NIÑOS Y ADOLESCENTES"</t>
  </si>
  <si>
    <t xml:space="preserve"> 27 DE ABRIL DE 2016 </t>
  </si>
  <si>
    <t>MAGDO. JUAN MANUEL ARREDONDO ELÍAS</t>
  </si>
  <si>
    <t xml:space="preserve"> 29 Y 30 DE ABRIL DE 2016 </t>
  </si>
  <si>
    <t>CHE-E-08</t>
  </si>
  <si>
    <t>FAVIOLA ELENKA TAPIA MENDOZA</t>
  </si>
  <si>
    <t>DIPLOMADO "ACCESO A LA JUSTICIA EN MATERIA DE DERECHOS HUMANOS"</t>
  </si>
  <si>
    <t>CHETUMAL</t>
  </si>
  <si>
    <t>01 DE ABRIL</t>
  </si>
  <si>
    <t>CHE-E-17</t>
  </si>
  <si>
    <t>IGNACIO FRANCISCO HERRERÍAS CUEVAS</t>
  </si>
  <si>
    <t>07 al 09 DE ABRIL</t>
  </si>
  <si>
    <t>CHE-E-18</t>
  </si>
  <si>
    <t>14 - 16 DE ABRIL</t>
  </si>
  <si>
    <t>CHE-E-19</t>
  </si>
  <si>
    <t>ALEX ALÍ MÉNDEZ DÍAZ</t>
  </si>
  <si>
    <t>21 - 23 DE ABRIL</t>
  </si>
  <si>
    <t>CHE-E-20</t>
  </si>
  <si>
    <t>ISIDRO DE LOS SANTOS OLIVO</t>
  </si>
  <si>
    <t>28 Y 30 DE ABRIL</t>
  </si>
  <si>
    <t>CHE-E-21</t>
  </si>
  <si>
    <t>MÓNICA DE LOS ÁNGELES VALENCIA DÍAZ</t>
  </si>
  <si>
    <t>MARTES DE CRÓNICAS. CICLO: DERECHO DE LAS NIÑAS, NIÑOS Y ADOLESCENTES. CINE DEBATE: PELICULA "LA DECISIÓN MÁS DIFÍCIL"</t>
  </si>
  <si>
    <t>05 DE ABRIL</t>
  </si>
  <si>
    <t>CHE-E-22</t>
  </si>
  <si>
    <t>MARTES DE CRÓNICAS. MESA REDONDA "DERECHO DE LAS NIÑAS, NIÑOS Y ADOLESCENTES"</t>
  </si>
  <si>
    <t>CHE-E-23</t>
  </si>
  <si>
    <t>VÍCTOR AARÓN SABIDO ALCOCER</t>
  </si>
  <si>
    <t>MARTES DE CRÓNICAS. MESA REDONDA "DERECHOS DE LAS NIÑAS, NIÑOS Y ADOLESCENTES"</t>
  </si>
  <si>
    <t>CHE-LE-24</t>
  </si>
  <si>
    <t>NORMA GABRIELA SALAZAR RIVERA</t>
  </si>
  <si>
    <t>CHE-E-25</t>
  </si>
  <si>
    <t>JOSÉ RAFAEL RIVERO MARTÍNEZ</t>
  </si>
  <si>
    <t>CONFERENCIA "INTRODUCCIÓN A LOS JUICIOS ORALES"</t>
  </si>
  <si>
    <t>CHE-E-26</t>
  </si>
  <si>
    <t>PERSONAL DE CRÓNICAS DE LA DGCCJ</t>
  </si>
  <si>
    <t>MARTES DE CRÓNICAS. PRESENTACIÓN DE CRÓNICAS "DERECHOS DE LAS NIÑAS, NIÑOS Y ADOLESCENTES"</t>
  </si>
  <si>
    <t>CHE-E-27</t>
  </si>
  <si>
    <t>CHRISTIAN DZUL GUZMÁN</t>
  </si>
  <si>
    <t>CONFERENCIA "PROTOCOLO DE ACTUACIÓN PARA QUIENES IMPARTEN JUSTICIA EN CASOS QUE INVOLUCRAN NIÑAS, NIÑOS Y ADOLESCENTES"</t>
  </si>
  <si>
    <t>20 DE ABRIL</t>
  </si>
  <si>
    <t>CHE-E-28</t>
  </si>
  <si>
    <t>PERSONAL DEL CENTRO DE ESTUDIOS CONSTITUCIONALES</t>
  </si>
  <si>
    <t>MARTES DE CRÓNICAS. CONFERENCIA CENTRO DE ESTUDIOS CONSTITUCIONALES "DERECHOS DE LAS NIÑAS, NIÑOS Y ADOLESCENTES"</t>
  </si>
  <si>
    <t>26 DE ABRIL</t>
  </si>
  <si>
    <t>CHE-E-29</t>
  </si>
  <si>
    <t>CARLOS DAVID VALLADARES RAMOS</t>
  </si>
  <si>
    <t>CONFERENCIA "LA PRUEBA EN EL JUICIO CIVIL: CUESTIONES CRÍTICAS AL SISTEMA PROBATORIO EN MATERIA CIVIL EN EL ESTADO DE QUINTANA ROO"</t>
  </si>
  <si>
    <t>SAMUEL RENÉ LÓPEZ PARRA
JOSÉ HUMBERTO RODELO GARCÍA
GABRIEL RUÍZ GÁMEZ</t>
  </si>
  <si>
    <t>SEMINARIO "ORALIDAD EN MATERIA CIVIL Y FAMILIAR"</t>
  </si>
  <si>
    <t>JUICIOS ORALES EN MATERIA CIVIL Y FAMILIAR</t>
  </si>
  <si>
    <t>CHIHUAHUA, CHIHUAHUA</t>
  </si>
  <si>
    <t>SAÚL ALONSO CASTAÑEDA DOMINGUEZ</t>
  </si>
  <si>
    <t>DERECHOS HUMANOS</t>
  </si>
  <si>
    <t>CHI-E-05-2016</t>
  </si>
  <si>
    <t>JOSÉ ANTONIO BERMUDEZ MANRIQUE *</t>
  </si>
  <si>
    <t>CHI-LE-03-2016</t>
  </si>
  <si>
    <t>CJZ-LE-003</t>
  </si>
  <si>
    <t>ABDIEL YAIR HERNÁNDEZ ORTIZ</t>
  </si>
  <si>
    <t>MARTES DE CRÓNICAS: DERECHO DE LAS NIÑAS, NIÑOS Y ADOLESCENTES, CINE DEBATE: "PELÍCULA LA DECISIÓN MÁS DIFICIL"</t>
  </si>
  <si>
    <t>DERECHO DE LAS NIÑAS, NIÑOS Y ADOLESCENTES, CINE DEBATE: "PELÍCULA LA DECISIÓN MÁS DIFICIL".</t>
  </si>
  <si>
    <t>05 DE ABRIL.</t>
  </si>
  <si>
    <t>PATRICIA MARTÍNEZ TÉLLEZ Y JOAHO BOGART ACOSTA LÓPEZ</t>
  </si>
  <si>
    <t xml:space="preserve">MARTES DE CRÓNICAS: MESA REDONDA "DERECHO DE LOS NIÑOS, NIÑAS Y ADOLESCENTES".                   </t>
  </si>
  <si>
    <t xml:space="preserve">"DERECHO DE LOS NIÑOS, NIÑAS Y ADOLESCENTES". </t>
  </si>
  <si>
    <t>12 DE ABRIL.</t>
  </si>
  <si>
    <t>NICOLE ILLAND MURGA</t>
  </si>
  <si>
    <t xml:space="preserve">MARTES DE CRÓNICAS: PRESENTACIÓN DE CRÓNICAS "DERECHO DE LOS NIÑOS, NIÑAS Y ADOLESCENTES". (VIDEOCONFERENCIA).         </t>
  </si>
  <si>
    <t xml:space="preserve">"DERECHO DE LOS NIÑOS, NIÑAS Y ADOLESCENTES".     </t>
  </si>
  <si>
    <t>19 DE ABRIL.</t>
  </si>
  <si>
    <t xml:space="preserve">CJZ-LE-003 </t>
  </si>
  <si>
    <t>ROBERTO LARA CHAGOYAN</t>
  </si>
  <si>
    <t xml:space="preserve">MARTES DE CRÓNICAS: CONFERENCIA CEC "DERECHO DE LOS NIÑOS, NIÑAS Y ADOLESCENTES". (VIDEOCONFERENCIA). </t>
  </si>
  <si>
    <t>26 DE ABRIL.</t>
  </si>
  <si>
    <t>JORGE ARTURO GUTIÉRREZ ORTÍZ</t>
  </si>
  <si>
    <t>CONFERENCIA "PROTOCOLO DE ACTUACIÓN PARA QUIENES IMPARTEN JUSTICIA EN CASOS QUE INVOLUCRAN NIÑAS, NIÑOS Y ADOLESCENTES".</t>
  </si>
  <si>
    <t xml:space="preserve"> "PROTOCOLO DE ACTUACIÓN PARA QUIENES IMPARTEN JUSTICIA EN CASOS QUE INVOLUCRAN NIÑAS, NIÑOS Y ADOLESCENTES".</t>
  </si>
  <si>
    <t>18 DE ABRIL.</t>
  </si>
  <si>
    <t>OSCAR BETHOVEN BARVA JACINTO</t>
  </si>
  <si>
    <t xml:space="preserve">CURSO "CURSO DE CAPACITACIÓN EN EL USO Y APROVECHAMIENTO DE LAS  HERRAMIENTAS DE LOS SISTEMAS ELECTRONICOS DE CONSULTA DE TESIS Y EJECUTORIAS DE LA SUPREMA CORTE DE JUSTICIA DE LA NACION". (VIDEOCONFERENCIA). </t>
  </si>
  <si>
    <t xml:space="preserve"> "CURSO DE CAPACITACIÓN EN EL USO Y APROVECHAMIENTO DE LAS  HERRAMIENTAS DE LOS SISTEMAS ELECTRONICOS DE CONSULTA DE TESIS Y EJECUTORIAS DE LA SUPREMA CORTE DE JUSTICIA DE LA NACION".</t>
  </si>
  <si>
    <t>25 Y 27 DE ABRIL.</t>
  </si>
  <si>
    <t xml:space="preserve">CJZ-LE-003  </t>
  </si>
  <si>
    <t>HÉCTOR HALIM TANÚS HIGUIRA Y HUGO MARTINEZ MONTOYA</t>
  </si>
  <si>
    <t>DIPLOMADO "ACCESO A LA JUSTICIA EN MATERIA DE DERECHOS HUMANOS" 2016.</t>
  </si>
  <si>
    <t>EVOLUCIÓN DE LOS DERECHOS HUMANOS EN MÉXICO.</t>
  </si>
  <si>
    <t>06 Y 07 DE ABRIL.</t>
  </si>
  <si>
    <t xml:space="preserve">CJZ-LE-003  CJZ-E-002  </t>
  </si>
  <si>
    <t>LAURA GUADALUPE ZARAGOZA CONTRERAS</t>
  </si>
  <si>
    <t>ACCESO A LA JUSTICIA INTERNACIONAL DE DERECHOS HUMANOS.</t>
  </si>
  <si>
    <t>14 - 15 DE ABRIL.</t>
  </si>
  <si>
    <t xml:space="preserve">CJZ-LE-003    CJZ-E-003  </t>
  </si>
  <si>
    <t>21 - 23 DE ABRIL.</t>
  </si>
  <si>
    <t xml:space="preserve">CJZ-LE-003    CJZ-E-004  </t>
  </si>
  <si>
    <t>27 Y 28 DE ABRIL.</t>
  </si>
  <si>
    <t>CDO-UE-002 CDO-E-004</t>
  </si>
  <si>
    <t>ENRIQUE CARPIZO AGUILAR</t>
  </si>
  <si>
    <t>DIPLOMADO “ACCESO A LA JUSTICIA EN MATERIA DE DERECHOS HUMANOS”</t>
  </si>
  <si>
    <t>MODULO IV. ACCESO A LA JUSTICIA NACIONAL DE DERECHOS HUMANOS.
TEMA 9. SISTEMA MEXICANO II.</t>
  </si>
  <si>
    <t>1 Y 2 DE ABRIL</t>
  </si>
  <si>
    <t>$3,126.80             $1,660.00</t>
  </si>
  <si>
    <t>$5,439.00                $0.00           $0.00</t>
  </si>
  <si>
    <t>CDO-UE-002 CDO-E-005</t>
  </si>
  <si>
    <t>LUIS RENTERIA BARRAGAN</t>
  </si>
  <si>
    <t>MODULO V. EL JUICIO DE AMPARO COMO MEDIO DE ACCESO A LA JUSTICIA EN MATERIA DE DERECHOS HUMANOS. 
TEMA 12. ARTICULO 105 CONSTITUCIONAL.</t>
  </si>
  <si>
    <t xml:space="preserve">5 Y 6 DE ABRIL </t>
  </si>
  <si>
    <t>$3,794.79             $2,000.00</t>
  </si>
  <si>
    <t>$0.00                $1,000.00           $0.00</t>
  </si>
  <si>
    <t>CDO-UE-002 CDO-E-006</t>
  </si>
  <si>
    <t>BALDOMERO MENDOZA LOPEZ</t>
  </si>
  <si>
    <t>MODULO IV. ACCESO A LA JUSTICIA NACIONAL DE DERECHOS HUMANOS.
TEMA 10.  MODELO GENERAL DE CONTROL DE CONSTITUCIONALIDAD Y CONVENCIONALIDAD (PARAMETRO DE REGULARIDAD CONSTITUCIONAL).</t>
  </si>
  <si>
    <t xml:space="preserve">8 Y 9 DE ABRIL </t>
  </si>
  <si>
    <t>$3,880.80             $2,000.00</t>
  </si>
  <si>
    <t>$4,663.74                $0.00           $0.00</t>
  </si>
  <si>
    <t>CDO-E-007</t>
  </si>
  <si>
    <t>MODULO V. EL JUICIO DE AMPARO COMO MEDIO DE ACCESO A LA JUSTICIA EN MATERIA DE DERECHOS HUMANOS. 
TEMA 15.  NUEVO JUICIO DE AMPARO.</t>
  </si>
  <si>
    <t xml:space="preserve">12 Y 13 DE ABRIL </t>
  </si>
  <si>
    <t>$0.00             $0.00</t>
  </si>
  <si>
    <t>$0.00                $0.00           $0.00</t>
  </si>
  <si>
    <t>CDO-LE-003</t>
  </si>
  <si>
    <t xml:space="preserve">ELIANA MAYTORENA SALAZAR   </t>
  </si>
  <si>
    <t>MODULO IV. ACCESO A LA JUSTICIA NACIONAL DE DERECHOS HUMANOS.
TEMA 11. EXPERIENCIA LOCAL</t>
  </si>
  <si>
    <t>CDO-E-008</t>
  </si>
  <si>
    <t>ROBERTO CORRAL VALENCIA</t>
  </si>
  <si>
    <t xml:space="preserve">20 DE ABRIL </t>
  </si>
  <si>
    <t>$1,833.40             $1,000.00</t>
  </si>
  <si>
    <t>$0.00                $1,171.22           $0.00</t>
  </si>
  <si>
    <t>CDO-E-009</t>
  </si>
  <si>
    <t>MAURICIO HUESCA RODRIGUEZ</t>
  </si>
  <si>
    <t>MODULO V. EL JUICIO DE AMPARO COMO MEDIO DE ACCESO A LA JUSTICIA EN MATERIA DE DERECHOS HUMANOS. 
TEMA 13. MEDIOS DE IMPUGNACION EN MATERIA ELECTORAL.</t>
  </si>
  <si>
    <t xml:space="preserve">22 Y 23 DE ABRIL </t>
  </si>
  <si>
    <t>$2,968.80             $1,927.00</t>
  </si>
  <si>
    <t>$8,154.03                $0.00           $0.00</t>
  </si>
  <si>
    <t>CDO-E-010</t>
  </si>
  <si>
    <t>MODULO V. EL JUICIO DE AMPARO COMO MEDIO DE ACCESO A LA JUSTICIA EN MATERIA DE DERECHOS HUMANOS. 
TEMA 14 ACCIONES COLECTIVAS.</t>
  </si>
  <si>
    <t xml:space="preserve">29 Y 30 DE ABRIL </t>
  </si>
  <si>
    <t xml:space="preserve">MARCO MIRANDA MORALES </t>
  </si>
  <si>
    <t>CICLO DE CRONICAS: DERECHOS DE LAS NIÑAS, NIÑOS Y ADOLESCENTES</t>
  </si>
  <si>
    <t>CINE DEBATE: PROYECCION DE PELICULA "LA DECISION MAS DIFICIL"</t>
  </si>
  <si>
    <t xml:space="preserve">05 DE ABRIL </t>
  </si>
  <si>
    <t xml:space="preserve">ANA CONTRERAS CASTRO </t>
  </si>
  <si>
    <t>MESA REDONDA: DERECHOS DE LAS NIÑAS, NIÑOS Y ADOLESCENTES</t>
  </si>
  <si>
    <t xml:space="preserve">12 DE ABRIL </t>
  </si>
  <si>
    <t>CHRISTIAN MENDOZA MONTOY</t>
  </si>
  <si>
    <t xml:space="preserve">MIRIAM TAPIA RODRIGUEZ </t>
  </si>
  <si>
    <t xml:space="preserve">ALAN OROPEZA VALDEZ </t>
  </si>
  <si>
    <t xml:space="preserve">ISSA MORALES SAMAYOA </t>
  </si>
  <si>
    <t>ALAN CHAYRES CASTRO</t>
  </si>
  <si>
    <t xml:space="preserve">NICOLE ILLAND MURGA </t>
  </si>
  <si>
    <t>PRESENTACION DE CRONICAS: DERECHOS DE LAS NIÑAS, NIÑOS Y ADOLESCENTES</t>
  </si>
  <si>
    <t>CENTRO DE ESTUDIOS CONSTITUCIONALES DE LA SCJN</t>
  </si>
  <si>
    <t>MESA DE ANALISIS: DERECHOS DE LAS NIÑAS, NIÑOS Y ADOLESCENTES</t>
  </si>
  <si>
    <t xml:space="preserve">26 DE ABRIL </t>
  </si>
  <si>
    <t xml:space="preserve">GUADALUPE VON ONTIVEROS </t>
  </si>
  <si>
    <t>CONFERENCIA: PROTOCOLO DE ACTUACION PARA QUIENES IMPARTEN JUSTICIA EN CASOS QUE INVOLUCRAN NIÑAS, NIÑOS Y ADOLESCENTES.</t>
  </si>
  <si>
    <t xml:space="preserve"> PROTOCOLO DE ACTUACION PARA QUIENES IMPARTEN JUSTICIA EN CASOS QUE INVOLUCRAN NIÑAS, NIÑOS Y ADOLESCENTES.</t>
  </si>
  <si>
    <t xml:space="preserve">27 DE ABRIL </t>
  </si>
  <si>
    <t>OSCAR BARBA JACINTO</t>
  </si>
  <si>
    <t>CURSO DE CAPACITACION EN EL USO Y APROVECHAMIENTO DE LAS HERRAMIENTAS DE LOS SISTEMAS ELECTRONICOS  DE CONSULTA DE TESIS Y EJECUTORIAS DE LA SCJN</t>
  </si>
  <si>
    <t xml:space="preserve">04 DE ABRIL </t>
  </si>
  <si>
    <t xml:space="preserve">06 DE ABRIL </t>
  </si>
  <si>
    <t>VIC-LE-002</t>
  </si>
  <si>
    <t>MAGDO. PEDRO DANIEL ZAMORA BARRÓN</t>
  </si>
  <si>
    <t>SEMINARIO EN ARGUMENTACION JURIDICA</t>
  </si>
  <si>
    <t>VIC-LE-002   VIC-E-004-2016</t>
  </si>
  <si>
    <t>MAGDO. WALTER ARELLANO HOBELSBERGER</t>
  </si>
  <si>
    <t>8 Y 9 DE ABRIL</t>
  </si>
  <si>
    <t>LIC. JOSE RAFAEL SAENZ RANGEL</t>
  </si>
  <si>
    <t>CONFERENCIA "NARRACIONES DE CINCO MAGNICIDIOS"</t>
  </si>
  <si>
    <t>4 DE ABRIL</t>
  </si>
  <si>
    <t>LIC. EVERARDO VALDEZ TORRES</t>
  </si>
  <si>
    <t>MARTES DE CRÓNICAS "DERECHOS DE LAS NIÑAS, NIÑOS Y ADOLESCENTES"</t>
  </si>
  <si>
    <t>LIC. BRIANDA ESMERALDA LUNA RODRÍGUEZ</t>
  </si>
  <si>
    <t>LIC. ROBERTO CARLOS RUIZ SILVA</t>
  </si>
  <si>
    <t>DR. JOSE DE JESUS GUZMAN MORALES</t>
  </si>
  <si>
    <t>UNIDAD DE CRÓNICAS (VIDEOCONFERENCIA)</t>
  </si>
  <si>
    <t>EXPERTOS DEL CEC (VIDEOCONFERENCIA)</t>
  </si>
  <si>
    <t>VIC-LE-002   VIC-E-005-2016</t>
  </si>
  <si>
    <t>MTRA. MARYCARMEN COLOR VARGAS</t>
  </si>
  <si>
    <t>6 Y 7 DE ABRIL</t>
  </si>
  <si>
    <t>VIC-LE-002   VIC-E-006-2016</t>
  </si>
  <si>
    <t>LIC. TOMAS JESUS GONZALEZ SANTIAGO</t>
  </si>
  <si>
    <t>13 Y 14 DE ABRIL</t>
  </si>
  <si>
    <t>VIC-LE-002   VIC-E-007-2016</t>
  </si>
  <si>
    <t>20 Y 21 DE ABRIL</t>
  </si>
  <si>
    <t>VIC-LE-002   VIC-E-008-2016</t>
  </si>
  <si>
    <t>DR. JOSE MIGUEL CABRALES LUCIO</t>
  </si>
  <si>
    <t>27 Y 28 DE ABRIL</t>
  </si>
  <si>
    <t>MAGDO. MARCO ANTONIO CEPEDA ANAYA</t>
  </si>
  <si>
    <t>CONFERENCIA SOBRE "CONTROL DE CONVENCIONALIDAD EN EL CONTEXTO CONSTITUCIONAL DE DH"</t>
  </si>
  <si>
    <t>29 DE ABRIL</t>
  </si>
  <si>
    <t>LIC. DAVID FIDEL HERNANDEZ GONZALEZ</t>
  </si>
  <si>
    <t>CURSO DE CAPACITACIÓN DE LOS SITEMAS ELECTRÓNICOS DE CONSULTA DE LA SCJN</t>
  </si>
  <si>
    <t>15 Y 16 DE ABRIL</t>
  </si>
  <si>
    <t>VIC-LE-002   VIC-E-010-2016</t>
  </si>
  <si>
    <t>LIC. VERONICA CHONG BRIFFAULT</t>
  </si>
  <si>
    <t>PRESENTACIÓN DEL PROTOCOLO DE ACTUACIÓN EN CASOS DE NIÑOS, NIÑAS Y ADOLESCENTES</t>
  </si>
  <si>
    <t>18-19 DE ABRIL</t>
  </si>
  <si>
    <t>VIC-LE-002   VIC-E-011-2016</t>
  </si>
  <si>
    <t>MAGDO. JOSE EDUARDO TELLEZ ESPINOZA</t>
  </si>
  <si>
    <t>CONFERENCIA "AMPARO EN ACUSATORIO ADVERSARIAL"</t>
  </si>
  <si>
    <t>22-24 DE ABRIL</t>
  </si>
  <si>
    <t>VIC-LE-002   VIC-E-012-2016</t>
  </si>
  <si>
    <t>MAGDO. MIGUEL ANGEL AGUILAR LOPEZ</t>
  </si>
  <si>
    <t>CONFERENCIA "LA PRUEBA EN EL SISTEMA ACUSATORIO"</t>
  </si>
  <si>
    <t>22-23 DE ABRIL</t>
  </si>
  <si>
    <t>COL-E-004-2016</t>
  </si>
  <si>
    <t>MAGDO. RODOLFO CASTRO LEÓN</t>
  </si>
  <si>
    <t>DIPLOMADO ACCESO A LA JUSTICIA EN MATERIA DE DERECHOS HUMANOS</t>
  </si>
  <si>
    <t>ANÁLISIS DE LAS REFORMAS CONSTITUCIONALES</t>
  </si>
  <si>
    <t>COLIMA</t>
  </si>
  <si>
    <t>1 Y 2 DE ABRIL DE 2016</t>
  </si>
  <si>
    <t>3,780.00                                                       1,000.00</t>
  </si>
  <si>
    <t>0.00                                                       1,320.00                                             0.00</t>
  </si>
  <si>
    <t>DR. JOSÉ GUILLERMO RUELAS OCAMPO</t>
  </si>
  <si>
    <t>MARTES DE CRÓNICAS. CINE DEBATE. PROYECCIÓN DE PELÍCULA LA DECISIÓN MÁS DÍFICL. DERECHOS DE LAS NIÑAS, NIÑOS Y ADOLESCENTES</t>
  </si>
  <si>
    <t>DERECHOS DE LAS NIÑAS, NIÑOS Y ADOLESCENTES</t>
  </si>
  <si>
    <t>5 DE ABRIL DE 2016</t>
  </si>
  <si>
    <t>0.00                                                       0.00</t>
  </si>
  <si>
    <t>0.00                                                       0.00                                             0.00</t>
  </si>
  <si>
    <t>COL-E-005-2016</t>
  </si>
  <si>
    <t>DR. CÉSAR ALEJANDRO OROZCO SÁNCHEZ</t>
  </si>
  <si>
    <t>8 - 10 DE ABRIL DE 2016</t>
  </si>
  <si>
    <t>1,636.00                                                       886.00</t>
  </si>
  <si>
    <t>LIC. JORGE RODRÍGUEZ PÉREZ</t>
  </si>
  <si>
    <t>MARTES DE CRÓNICAS. MESA REDONDA. DERECHOS DE LAS NIÑAS, NIÑOS Y ADOLESCENTES</t>
  </si>
  <si>
    <t>MTRO. ÁNGEL FERNANDO PRADO LÓPEZ</t>
  </si>
  <si>
    <t>COL-E-006-2016</t>
  </si>
  <si>
    <t>SISTEMA INTERAMERICANO I</t>
  </si>
  <si>
    <t>15 - 17 DE ABRIL DE 2016</t>
  </si>
  <si>
    <t>1,507.01                                                       1,646.00</t>
  </si>
  <si>
    <t>COL-E-007-2016</t>
  </si>
  <si>
    <t>MTRO. ARTURO GUERRERO ZAZUETA</t>
  </si>
  <si>
    <t>SISTEMA INTERAMERICANO II</t>
  </si>
  <si>
    <t>22 Y 23 DE ABRIL DE 2016</t>
  </si>
  <si>
    <t>1,100.00                                                       1,999.00</t>
  </si>
  <si>
    <t>7,640.00                                                       0.00                                             0.00</t>
  </si>
  <si>
    <t>MAGDA. MARÍA DEL ROSÍO VALDOVINOS ANGUIANO</t>
  </si>
  <si>
    <t>PRESENTACIÓN DE PROTOCOLO DE ACTUACIÓN PARA QUIENES IMPARTEN JUSTICIA EN CASOS QUE INVOLUCREN NIÑAS, NIÑOS Y ADOLESCENTES</t>
  </si>
  <si>
    <t>PROTOCOLO DE ACTUACIÓN PARA QUIENES IMPARTEN JUSTICIA EN CASOS QUE INVOLUCREN NIÑAS, NIÑOS Y ADOLESCENTES</t>
  </si>
  <si>
    <t>27 DE ABRIL DE 2016</t>
  </si>
  <si>
    <t>COL-E-008-2016</t>
  </si>
  <si>
    <t>MTRA. IRMA JULIETA ROJAS CASTELL</t>
  </si>
  <si>
    <t>4,200.00                                                       2,000.00</t>
  </si>
  <si>
    <t>COL-E-009-2016</t>
  </si>
  <si>
    <t>SEMINARIO DISEÑO DE ESTRATEGIAS PARA INTERROGATORIO Y CONTRAINTERROGATORIO A PERITOS EN AUDIENCIAS DE JUICIO ORAL</t>
  </si>
  <si>
    <t>DISEÑO DE ESTRATEGIAS PARA INTERROGATORIO Y CONTRAINTERROGATORIO A PERITOS EN AUDIENCIAS DE JUICIO ORAL</t>
  </si>
  <si>
    <t>18, 19, 20 Y 21 DE ABRIL</t>
  </si>
  <si>
    <t>4,071.60                                                       2,373.00</t>
  </si>
  <si>
    <t>0.00                                                       3,160.00                                             0.00</t>
  </si>
  <si>
    <t>COL-E-010-2016</t>
  </si>
  <si>
    <t>LIC. CHRISTIAN RAMÓN HERNÁNDEZ SÁNCHEZ</t>
  </si>
  <si>
    <t>4,101.01                                                       1,861.00</t>
  </si>
  <si>
    <t>CCJ-CUE-244-2016</t>
  </si>
  <si>
    <t>ETTIENE MAXIMILIEN ALEXANDRE LUQUET FARIAS</t>
  </si>
  <si>
    <t xml:space="preserve">DIPLOMADO "ACCESO A LA JUSTICIA EN MATERIA DE DERECHOS HUMANOS" </t>
  </si>
  <si>
    <t>"MODULO II. EVOLUCION DE LOS DERECHOS HUMANOS EN MEXICO (EVOLUCION DE LOS DERECHOS HUMANOS EN EL CONSTITUCIONALISMO MEXICANO)"</t>
  </si>
  <si>
    <t>CUERNAVACA</t>
  </si>
  <si>
    <t>01 DE ABRIL DE 2016</t>
  </si>
  <si>
    <t>CUE-UE-03</t>
  </si>
  <si>
    <t>CUE-E-06</t>
  </si>
  <si>
    <t>LUIS ALFREDO CRISTO TIRADO</t>
  </si>
  <si>
    <t>MARTES DE CRONICAS, CICLO "DERECHOS DE LOS NIÑOS, NIÑAS Y ADOLESCENTES"</t>
  </si>
  <si>
    <t>CINE DEBATE. PELICULA "LA DECISION MÁS DIFICIL"</t>
  </si>
  <si>
    <t>DGCCJ- EVENTO NIVEL 2</t>
  </si>
  <si>
    <t>JUAN ANTONIO LOPEZ JIMENEZ</t>
  </si>
  <si>
    <t>CURSO TALLER</t>
  </si>
  <si>
    <t>"LA REFORMA CONSTITUCIONAL DE DERECHOS HUMANOS Y SU IMPLEMENTACION"</t>
  </si>
  <si>
    <t>06 DE ABRIL DE 2016</t>
  </si>
  <si>
    <t>DGCCJ-3339</t>
  </si>
  <si>
    <t>MAGISTRADO JOSE DAVID DEL CARMEN JIMENEZ GONZALEZ</t>
  </si>
  <si>
    <t>"SISTEMA NACIONAL ANTICORRUPCION"</t>
  </si>
  <si>
    <t>07 DE ABRIL DE 2016</t>
  </si>
  <si>
    <t>DGCCJ-3416</t>
  </si>
  <si>
    <t>SENADORA MARTHA TAGLE MARTINEZ</t>
  </si>
  <si>
    <t>PRESENTACION DE LIBRO</t>
  </si>
  <si>
    <t>"HACIA UNA DEMOCRACIA PARITARIA. LA EVOLUCION DE LA PARTICIPACION DE LAS MUJERES EN MEXICO Y SUS ENTIDADES FEDERATIVAS"</t>
  </si>
  <si>
    <t>08 DE ABRIL DE 2016</t>
  </si>
  <si>
    <t>MANUEL GONZALEZ OROPEZA</t>
  </si>
  <si>
    <t>FRANCISCO JAVIER APARICIO CASTILLO</t>
  </si>
  <si>
    <t>MARIA ELISA FRANCO MARTIN DEL CAMPO</t>
  </si>
  <si>
    <t xml:space="preserve">"MODULO II. EVOLUCION DE LOS DERECHOS" </t>
  </si>
  <si>
    <t>CUE-E-07</t>
  </si>
  <si>
    <t>CRISTINA LORENA MORALES JIMENEZ</t>
  </si>
  <si>
    <t>MESA REDONDA "DERECHOS DE LOS NIÑOS, NIÑAS Y ADOLESCENTES"</t>
  </si>
  <si>
    <t>DGCCJ- 3160</t>
  </si>
  <si>
    <t>VICTOR MANUEL CASTILLON Y LUNA</t>
  </si>
  <si>
    <t>JORNADA DE ACTUALIZACION JURIDICA</t>
  </si>
  <si>
    <t>"LA SOCIEDAD POR ACCIONES SIMPLIFICADA EN EL DERECHO"</t>
  </si>
  <si>
    <t>13 DE ABRIL DE 2016</t>
  </si>
  <si>
    <t>TAMARA DENEB MEDINA RUBIO</t>
  </si>
  <si>
    <t>MODULO III: SISTEMAS INTERNACIONALES DE PROTECCION DE DERECHOS HUMANOS</t>
  </si>
  <si>
    <t>14 DE ABRIL DE 2016</t>
  </si>
  <si>
    <t>DGCCJ-3414</t>
  </si>
  <si>
    <t>PAOLA MONROY FLORES</t>
  </si>
  <si>
    <t>TALLER</t>
  </si>
  <si>
    <t>"BASES PARA LA IMPLEMENTACION DEL PROTOCOLO PARA ATENDER VIOLENCIA POLÍTICA CONTRA LAS MUJERES"</t>
  </si>
  <si>
    <t>15 DE ABRIL DE 2016</t>
  </si>
  <si>
    <t>CHASEL COLORADO PIÑA</t>
  </si>
  <si>
    <t>"MODULO III: SISTEMAS INTERNACIONALES DE PROTECCION DE DERECHOS HUMANOS"</t>
  </si>
  <si>
    <t>CUE-E-08</t>
  </si>
  <si>
    <t>DGCCJ-3405</t>
  </si>
  <si>
    <t>AMADA MARIA ARLEY ORDUÑA</t>
  </si>
  <si>
    <t>FORO</t>
  </si>
  <si>
    <t>"GOBERNANZA E INTERNET"</t>
  </si>
  <si>
    <t>SAMUEL ORTIGOZA LIMON</t>
  </si>
  <si>
    <t>ANAHIBY BECERRA GIL</t>
  </si>
  <si>
    <t>SANDRA ERIKA RODRIGUEZ CASTRO</t>
  </si>
  <si>
    <t>ALEJANDRA MORAN ESPINOZA</t>
  </si>
  <si>
    <t>OLIVIA ANDREA MENDOZA ENRIQUEZ</t>
  </si>
  <si>
    <t>ESMERALDA TADEO PEDROZA</t>
  </si>
  <si>
    <t>PRESENTACION</t>
  </si>
  <si>
    <t>"PROTOCOLO DE ACTUACION PARA QUIENES IMPARTEN JUSTICIA EN CASOS QUE INVOLUCRAN NIÑAS, NIÑOS Y ADOLESCENTES"</t>
  </si>
  <si>
    <t>DGCCJ-3341</t>
  </si>
  <si>
    <t>JUEZA GRISELDA SAENZ HORTA</t>
  </si>
  <si>
    <t>JORNADA</t>
  </si>
  <si>
    <t>ESCUELA DE LA JUSTICIA</t>
  </si>
  <si>
    <t>KARLOS ARTEMIO CASTILLA JUÁREZ</t>
  </si>
  <si>
    <t>"MODULO III. ACCESO A LA JUSTICIA INTERNACIONAL DE DERECHOS HUMANOS (SISTEMA INTERAMERICANO I)"</t>
  </si>
  <si>
    <t>CUE-E-09</t>
  </si>
  <si>
    <t>EDUARDO OLIVA GOMEZ</t>
  </si>
  <si>
    <t>"EL DERECHO DE LOS NIÑOS, NIÑAS Y ADOLESCENTES EN EL SISTEMA JURIDICO MEXICANO"</t>
  </si>
  <si>
    <t>KARLA IRASEMA QUINTANA OSUNA</t>
  </si>
  <si>
    <t>"MODULO III. ACCESO A LA JUSTICIA INTERNACIONAL DE DERECHOS HUMANOS (SISTEMA INTERAMERICANO II)"</t>
  </si>
  <si>
    <t>29 DE ABRIL DE 2016</t>
  </si>
  <si>
    <t>CUE-E-10</t>
  </si>
  <si>
    <t>CUL-E-004</t>
  </si>
  <si>
    <t>CUL-E-005</t>
  </si>
  <si>
    <t>CUL-E-006</t>
  </si>
  <si>
    <t>CUL-E-007</t>
  </si>
  <si>
    <t>CUL-E-008</t>
  </si>
  <si>
    <t>CUL-E-009</t>
  </si>
  <si>
    <t>CUL-E-010</t>
  </si>
  <si>
    <t>CUL-E-011</t>
  </si>
  <si>
    <t>CUL-LE-002</t>
  </si>
  <si>
    <t>20 y 22-04-16</t>
  </si>
  <si>
    <t>DUR-E-012</t>
  </si>
  <si>
    <t>GUILLERMO MACIAS SOTO</t>
  </si>
  <si>
    <t>"PRECIOUS"</t>
  </si>
  <si>
    <t>DURANGO</t>
  </si>
  <si>
    <t>1 DE MARZO</t>
  </si>
  <si>
    <t>DUR-E-013</t>
  </si>
  <si>
    <t>MARCO GÜERECA DÍAZ</t>
  </si>
  <si>
    <t>DUR-E-014</t>
  </si>
  <si>
    <t>LAURA ZAZUETA CARRILLO</t>
  </si>
  <si>
    <t>DUR-E-015</t>
  </si>
  <si>
    <t>MARÍA GUTIÉRREZ BRACHO</t>
  </si>
  <si>
    <t>DUR-E-002</t>
  </si>
  <si>
    <t>FRANCISCO RUBÉN QUIÑONES HUIZAR</t>
  </si>
  <si>
    <t>DUR-E-017</t>
  </si>
  <si>
    <t>JUAN RIOS LÓPEZ</t>
  </si>
  <si>
    <t>"PERSPECTIVA DE GÉNERO EN EL JUICIO DE AMPARO"</t>
  </si>
  <si>
    <t>11 DE ABRIL</t>
  </si>
  <si>
    <t>DUR-E-018</t>
  </si>
  <si>
    <t>RAQUEL ARREOLA FALLAD</t>
  </si>
  <si>
    <t>MESA REDONDA</t>
  </si>
  <si>
    <t>"DERECHOS DE LAS NIÑAS, NIÑOS Y ADOLESCENTE"</t>
  </si>
  <si>
    <t>DUR-E-019</t>
  </si>
  <si>
    <t>DIANA GÜERECA RIVERA</t>
  </si>
  <si>
    <t>DUR-E-020</t>
  </si>
  <si>
    <t>MARIA DEL CARMEN CONTRERAS AYALA</t>
  </si>
  <si>
    <t>DUR-E-001</t>
  </si>
  <si>
    <t>JOSÉ NUÑEZ OCHOA</t>
  </si>
  <si>
    <t>"AXIOLOGÍA JURÍDICA Y PERSPECTIVA DE GÉNERO"</t>
  </si>
  <si>
    <t>15 DE ABRIL</t>
  </si>
  <si>
    <t>DUR-E-022</t>
  </si>
  <si>
    <t>AMPARO DIRECTO 30/2008 PRIMERA SALA</t>
  </si>
  <si>
    <t>9 DE JULIO</t>
  </si>
  <si>
    <t>DUR-E-023</t>
  </si>
  <si>
    <t>ALEJANDRO RAMON FUENTES</t>
  </si>
  <si>
    <t>PRESENTACIÓN DE PROTOCOLO</t>
  </si>
  <si>
    <t>"PROTOCOLO DE ACTUACIÓN PARA QUIENES IMPARTEN JUSTICIA EN CASOS QUE INVOLUCREN NIÑAS, NIÑOS Y ADOLESCENTES"</t>
  </si>
  <si>
    <t>DUR-E-024</t>
  </si>
  <si>
    <t>JORGE RAMÍREZ MARRUFO</t>
  </si>
  <si>
    <t>"ETAPA DE INVESTIGACIÓN EN EL NUEVO SISTEMA DE JUSTICIA PENAL"</t>
  </si>
  <si>
    <t>25 Y 26 DE ABRIL</t>
  </si>
  <si>
    <t>DUR-E-025</t>
  </si>
  <si>
    <t>JAIME ESPINOZA PIMENTAL</t>
  </si>
  <si>
    <t>DUR-E-026</t>
  </si>
  <si>
    <t>ROBERTO LARA CHAGOYÁN</t>
  </si>
  <si>
    <t>"RESOLUCIONES DE LA SCJN"</t>
  </si>
  <si>
    <t>ENS-E-008</t>
  </si>
  <si>
    <t>JOSÉ RIVAS GONZÁLEZ</t>
  </si>
  <si>
    <t>MÓDULO II: EVOLUCIÓN DE LOS DERECHOS HUMANOS EN MÉXICO
• ANÁLISIS DE LAS REFORMAS CONSTITUCIONALES</t>
  </si>
  <si>
    <t>ENSENADA</t>
  </si>
  <si>
    <t>1 Y 2</t>
  </si>
  <si>
    <t>5,321.15                          1,552.00</t>
  </si>
  <si>
    <t>0.00                    572.00                      0.00</t>
  </si>
  <si>
    <t>ENS-LE-004</t>
  </si>
  <si>
    <t>ALEJANDRO SÁNCHEZ SÁNCHEZ</t>
  </si>
  <si>
    <t>8 Y 9</t>
  </si>
  <si>
    <t>0.00                          1,000.00</t>
  </si>
  <si>
    <t>0.00                    0.00                      0.00</t>
  </si>
  <si>
    <t>15 Y 16</t>
  </si>
  <si>
    <t>0.00                          2,000.00</t>
  </si>
  <si>
    <t>22 Y 23</t>
  </si>
  <si>
    <t>ENS-E-009</t>
  </si>
  <si>
    <t>JUAN ANTONIO MARURI JIMÉNEZ</t>
  </si>
  <si>
    <t>29 DE ABRIL AL 01 DE MAYO</t>
  </si>
  <si>
    <t>5,426.38                          2,000.00</t>
  </si>
  <si>
    <t>5,300.35                    4,042.00                      0.00</t>
  </si>
  <si>
    <t>EDGAR RAÚL FRANCO MORA</t>
  </si>
  <si>
    <t>MARTES DE CRÓNICAS- CICLO, CINE DEBATE: LA DECISIÓN MÁS DIFÍCIL.</t>
  </si>
  <si>
    <t>LOS DERECHOS DE LAS NIÑAS, NIÑOS Y ADOLESCENTES</t>
  </si>
  <si>
    <t>0.00                          977.75</t>
  </si>
  <si>
    <t>TOMÁS BURNS MENDÍVIL</t>
  </si>
  <si>
    <t>PAOLA LIZETTE FLEMATE DÍAZ</t>
  </si>
  <si>
    <t>CONFERENCIA: DERECHO A LA MUERTE DIGNA EN EL ORDENAMIENTO JURÍDICO MEXICANO</t>
  </si>
  <si>
    <t xml:space="preserve"> ANÁLISIS SOBRE EL DERECHO A LA MUERTE DIGNA Y SU LEGISLACIÓN EN MÉXICO.</t>
  </si>
  <si>
    <t>0.00                          0.00</t>
  </si>
  <si>
    <t>MARTES DE CRÓNICAS- CICLO, MESA DE DEBATE: LOS DERECHOS DE LAS NIÑAS, NIÑOS Y ADOLESCENTES.</t>
  </si>
  <si>
    <t>IRINA ELITE VEGA ARGÜELLES</t>
  </si>
  <si>
    <t>0.00                          792.00</t>
  </si>
  <si>
    <t>EDGAR ALATORRE AMEZQUITA</t>
  </si>
  <si>
    <t>LUCÍA YOLANDA GUERRERO ACOSTA</t>
  </si>
  <si>
    <t>MARCO ANTONIO LAZCANO SAHAGUN</t>
  </si>
  <si>
    <t>JORNADAS DE ACCESO A LA JUSTICIA: EL SISTEMA JURÍDICO MEXICANO AL ALCANCE DE LA SOCIEDAD.</t>
  </si>
  <si>
    <t>ESTRUCTURA Y ANÁLISIS DEL SISTEMA JURÍDICO MEXICANO Y EL DERECHO DE ACCESO A LA JUSTICIA.</t>
  </si>
  <si>
    <t>JUAN CARLOS CASTAÑEDA ÁLVAREZ</t>
  </si>
  <si>
    <t>PRESENTACIÓN DEL PROTOCOLO DE ACTUACIÓN PARA QUIENES IMPARTEN JUSTICIA EN CASOS QUE INVOLUCRAN NIÑOS, NIÑAS Y ADOLESCENTES.</t>
  </si>
  <si>
    <t>ANÁLISIS DEL PROTOCOLO DE ACTUACIÓN PARA QUIENES IMPARTEN JUSTICIA EN LOS CASOS QUE INVOLUCRAN A NIÑAS, NIÑOS Y ADOLESCENTES</t>
  </si>
  <si>
    <t>GDL-E-015</t>
  </si>
  <si>
    <t>ANTONIO BENAVIDES CASTELLANOS</t>
  </si>
  <si>
    <t>DERECHOS DE LAS NIÑAS NIÑOS Y ADOLESCENTES</t>
  </si>
  <si>
    <t>"MINISTRO MARIANO AZUELA RIVERA" EN GUADALAJARA, JALISCO</t>
  </si>
  <si>
    <t>GDL-E-016</t>
  </si>
  <si>
    <t>BALBINA VILLA MARTÍNEZ</t>
  </si>
  <si>
    <t>GDL-E-019</t>
  </si>
  <si>
    <t>ANA LEZIT RODRÍGUEZ CHAPULA</t>
  </si>
  <si>
    <t>GDL-E-020</t>
  </si>
  <si>
    <t>JOSÉ DE JESÚS BECERRA RAMÍREZ</t>
  </si>
  <si>
    <t>GDL-E-021</t>
  </si>
  <si>
    <t>IRMA SALAS BENITEZ</t>
  </si>
  <si>
    <t>GDL-E-022</t>
  </si>
  <si>
    <t>CÉSAR ALEJANDRO OROZCO SÁNCHEZ</t>
  </si>
  <si>
    <t>GDL-UE002</t>
  </si>
  <si>
    <t>TERESITA DEL NIÑO JESÚS LÚCIA SEGOVIA</t>
  </si>
  <si>
    <t>27-29</t>
  </si>
  <si>
    <t>GDL-E-017</t>
  </si>
  <si>
    <t>ROBERTO RODRÍGUEZ FIGUEROA</t>
  </si>
  <si>
    <t>CURSO</t>
  </si>
  <si>
    <t>CONOCIMIENTOS Y HERRAMIENTAS GENERALES EN MATERIA DE COMERCIO EXTERIOR</t>
  </si>
  <si>
    <t>GDL-E-018</t>
  </si>
  <si>
    <t>GERARDO ALBERTO VILAR VÁZQUEZ</t>
  </si>
  <si>
    <t>GDL-E-024</t>
  </si>
  <si>
    <t>ÓSCAR GONZALEZ ABUNDIS</t>
  </si>
  <si>
    <t>PROTOCOLO DE ACTUACIÓN PARA QUIENES IMPARTEN JUSTÍCIA EN CASOS QUE INVOLUCREN NIÑAS NIÑOS Y ADOLESCENTES</t>
  </si>
  <si>
    <t>GTO-005-CR</t>
  </si>
  <si>
    <t>LUIS ORTIZ ANDRADE</t>
  </si>
  <si>
    <t>ACCESOS A LA JUSTICIA EN MATERIA DE DERECHOS HUMANOS</t>
  </si>
  <si>
    <t>GUANAJUATO, GUANAJUATO</t>
  </si>
  <si>
    <t>11.13.14.18 Y 20 DE ABRIL DE 2016</t>
  </si>
  <si>
    <t>0.00           5000.00</t>
  </si>
  <si>
    <t>GTO-006-CR</t>
  </si>
  <si>
    <t>LUIS ESTRELLA ORTEGA</t>
  </si>
  <si>
    <t>25 Y 28 DE ABRIL DE 2016</t>
  </si>
  <si>
    <t>0.00                2000.00</t>
  </si>
  <si>
    <t>GTO-007-CR</t>
  </si>
  <si>
    <t>CLEMENCIA AGUILERA CORONEL</t>
  </si>
  <si>
    <t>DERECHO A LAS MUJERES A UNA VIDA LIBRE DE VIOLENCIA</t>
  </si>
  <si>
    <t>5,12,18 Y 26 DE ABRIL DE 2016</t>
  </si>
  <si>
    <t>0.00                  1000.00</t>
  </si>
  <si>
    <t>GTO-008-CR</t>
  </si>
  <si>
    <t>FRANCISCO ZAMORA ROCHA</t>
  </si>
  <si>
    <t>0.00                     1000.00</t>
  </si>
  <si>
    <t>GTO-010-CR</t>
  </si>
  <si>
    <t>LIBIA GONZÁLEZ MARTÍNEZ</t>
  </si>
  <si>
    <t>EXPOSICIÓN ITINERANTE</t>
  </si>
  <si>
    <t>PLAN DE GUADALUPE</t>
  </si>
  <si>
    <t>DEL 25 DE ABRIL AL 8 DE MAYO DE 2016</t>
  </si>
  <si>
    <t>GTO-011-CR</t>
  </si>
  <si>
    <t>CEAV</t>
  </si>
  <si>
    <t>SISTEMA PENAL ACUSATORIO</t>
  </si>
  <si>
    <t>4,6,11,13,18,20,25 Y 27 DE ABRIL DE 2016</t>
  </si>
  <si>
    <t>HER-295</t>
  </si>
  <si>
    <t>JAVIER ALFONSO PÉREZ CHÁVEZ</t>
  </si>
  <si>
    <t>SEMINARIO "ETAPA DE INVESTIGACIÓN EN EL NUEVO SISTEMA DE JUSTICIA PENAL"</t>
  </si>
  <si>
    <t>ETAPA DE INVESTIGACIÓN EN EL NUEVO SISTEMA DE JUSTICIA PENAL</t>
  </si>
  <si>
    <t>HERMOSILLO</t>
  </si>
  <si>
    <t>5 Y 6 DE ABRIL</t>
  </si>
  <si>
    <t>JOSÉ GERARDO GASTÉLUM BOJORQUEZ</t>
  </si>
  <si>
    <t xml:space="preserve"> "ACCESO A LA JUSTICIA EN MATERIA DE DERECHOS HUMANOS"</t>
  </si>
  <si>
    <t>SANDRA LUZ VERDUGO PALACIOS</t>
  </si>
  <si>
    <t>6, 7, 13, 14, 20 Y 21 DE ABRIL</t>
  </si>
  <si>
    <t>JESÚS SALVADOR GUIRADO LÓPEZ</t>
  </si>
  <si>
    <t>RICARDO MARTÍNEZ CARBAJAL</t>
  </si>
  <si>
    <t>CINE DEBATE "PROYECCIÓN DE PELÍCULA LA DECISIÓN MÁS DIFICIL"</t>
  </si>
  <si>
    <t>PROYECCIÓN DE PELÍCULA LA DECISIÓN MÁS DIFICIL</t>
  </si>
  <si>
    <t>GABRIEL GARCÍA CORREA Y LUIS FERNANDO DÁVILA CARVAJAL</t>
  </si>
  <si>
    <t>MESA REDONDA "LOS DERECHOS DE LAS NIÑAS, NIÑOS Y ADOLESCENTES"</t>
  </si>
  <si>
    <t>HER-E-03</t>
  </si>
  <si>
    <t>ANTONIO RODRIGO MORTERA DÍAZ</t>
  </si>
  <si>
    <t>CONFERENCIA "IMPLICACIONES DE LA IMPLEMENTACIÓN DEL NUEVO SISTEMA DE JUSTICIA PENAL EN EL ÁMBITO FEDERAL"</t>
  </si>
  <si>
    <t>IMPLICACIONES DE LA IMPLEMENTACIÓN DEL NUEVO SISTEMA DE JUSTICIA PENAL EN EL ÁMBITO FEDERAL</t>
  </si>
  <si>
    <t>18 y 19 DE ABRIL</t>
  </si>
  <si>
    <t>NICOLE ELIZABETH ILLAND MURGA</t>
  </si>
  <si>
    <t>PRESENTACION DE CRÓNICAS "LOS DERECHOS DE LAS NIÑAS, NIÑOS Y ADOLESCENTES"</t>
  </si>
  <si>
    <t>RENATO ALBERTO GIRÓN LOYA</t>
  </si>
  <si>
    <t>PROTOCOLO DE ACTUACIÓN PARA QUIENES IMPARTEN JUSTICIA EN CASOS QUE INVOLUCRAN NIÑAS, NIÑOS Y ADOLESCENTES</t>
  </si>
  <si>
    <t>ROBERTO LARA CHAGOYÁN Y LIC. CECILIA ARMENGOL ALONSO</t>
  </si>
  <si>
    <t>CONFERENCIA "LOS DERECHOS DE LAS NIÑAS, NIÑOS Y ADOLESCENTES"</t>
  </si>
  <si>
    <t xml:space="preserve">RUBÉN VASCONSELOS MENDEZ, </t>
  </si>
  <si>
    <t>CURSO PARA ASESORES DE VÍCTIMAS</t>
  </si>
  <si>
    <t>6 DE ABRIL</t>
  </si>
  <si>
    <t>CUAUHTÉMOC VÁZQUEZ DE LA VEGA, GLORIA LUNA</t>
  </si>
  <si>
    <t>HÉCTOR CARREÓN PEREA, ROMMEL MORENO MANJARREZ</t>
  </si>
  <si>
    <t>RUBÉN QUINTINO ZEPEDA</t>
  </si>
  <si>
    <t>MIGUEL ANGEL AGUILAR LÓPEZ</t>
  </si>
  <si>
    <t>VIOLETA MALTOS RODRÍGUEZ</t>
  </si>
  <si>
    <t>25 DE ABRIL</t>
  </si>
  <si>
    <t>PAZ-E-008-2016</t>
  </si>
  <si>
    <t>PAZ-E-009-2016</t>
  </si>
  <si>
    <t>PAZ-E-010-2016</t>
  </si>
  <si>
    <t>PAZ-E-011-2016</t>
  </si>
  <si>
    <t>PAZ-E-012-2016</t>
  </si>
  <si>
    <t>LEO-LE-004</t>
  </si>
  <si>
    <t>JOSE ANGUIANO CORTES</t>
  </si>
  <si>
    <t>CINE DEBATE</t>
  </si>
  <si>
    <t>LA DECISION MAS DIFICIL</t>
  </si>
  <si>
    <t>LEO-E-005</t>
  </si>
  <si>
    <t>JOSE ANTONIO BERMUDEZ MANRIQUE</t>
  </si>
  <si>
    <t>DIPLOMADO, ACCESO A LA JUSTICIA EN MATERIA DE DERECHOS HUMANOS</t>
  </si>
  <si>
    <t xml:space="preserve">SISTEMAS INTERNACIONALES DE DERECHOS HUMANOS </t>
  </si>
  <si>
    <t xml:space="preserve">08 AL 10 DE ABRIL </t>
  </si>
  <si>
    <t>MARIA VAZQUEZ OBREGON</t>
  </si>
  <si>
    <t>MARIA RODRIGUEZ GOÑI</t>
  </si>
  <si>
    <t>LEO-E-006</t>
  </si>
  <si>
    <t>CUAUHTEMOC DE DIENHEIM BARRIGUETE</t>
  </si>
  <si>
    <t xml:space="preserve">14 AL 16 DE ABRIL </t>
  </si>
  <si>
    <t>LEONARDO GONZALEZ MARTINEZ</t>
  </si>
  <si>
    <t>CICLO DE CONFERENCIAS</t>
  </si>
  <si>
    <t>RESOLUCIONES DEL JUZGADO TERCERO DE DISTRITO EN LEON, GUANAJUATO.</t>
  </si>
  <si>
    <t>LEO-E-007</t>
  </si>
  <si>
    <t>FERNANDO COTERO BERNAL</t>
  </si>
  <si>
    <t>LEO-E-008</t>
  </si>
  <si>
    <t>LORENZO PALMA HIDALGO</t>
  </si>
  <si>
    <t>LEO-E-009</t>
  </si>
  <si>
    <t>VICTOR PESCADOR CANO</t>
  </si>
  <si>
    <t xml:space="preserve">15 AL 16 DE ABRIL </t>
  </si>
  <si>
    <t>JUAN SANCHEZ IRIARTE</t>
  </si>
  <si>
    <t>21 Y 22</t>
  </si>
  <si>
    <t>JUAN ARREDONDO ELIAS</t>
  </si>
  <si>
    <t>26 Y 27</t>
  </si>
  <si>
    <t>PATRICIA MANRIQUE VALADEZ</t>
  </si>
  <si>
    <t>PRESENTACION DE PROTOCOLO</t>
  </si>
  <si>
    <t>PROTOCOLO DE ACTUACION PARA QUIENES IMPARTEN JUSTICIA EN CASOS QUE INVOLUCRAN NIÑAS, NIÑOS Y ADOLESCENTES</t>
  </si>
  <si>
    <t>MAT-E-004</t>
  </si>
  <si>
    <t>WALTER ARELLANO TORRES</t>
  </si>
  <si>
    <t>DIPLOMADO ACCESO A LA JUSTICIA EN MATERIA DE DERECHOS HUMANOS M-II</t>
  </si>
  <si>
    <t>ACCESO A LA JUSTICIA EN MATERIA DE DERECHOS HUMANOS  M-II</t>
  </si>
  <si>
    <t>MATAMOROS</t>
  </si>
  <si>
    <t>01-03 DE ABRIL</t>
  </si>
  <si>
    <t>MAT-E-005</t>
  </si>
  <si>
    <t>GONZALO HIGINIO CARRILLO DE LEON Y CIPRIANO ZUÑIGA MORENO</t>
  </si>
  <si>
    <t>DIPLOMADO ACCESO A LA JUSTICIA EN MATERIA DE DERECHOS HUMANOS M-III</t>
  </si>
  <si>
    <t>ACCESO A LA JUSTICIA EN MATERIA DE DERECHOS HUMANOS  M-III</t>
  </si>
  <si>
    <t>08-10 DE ABRIL</t>
  </si>
  <si>
    <t>MAT-E-006</t>
  </si>
  <si>
    <t>ORLANDO JAVIER ROSADO BARRERA</t>
  </si>
  <si>
    <t>DIPLOMADO ACCESO A LA JUSTICIA EN MATERIA DE DERECHOS HUMANOS M-IV</t>
  </si>
  <si>
    <t>ACCESO A LA JUSTICIA EN MATERIA DE DERECHOS HUMANOS  M-IV</t>
  </si>
  <si>
    <t>15-17 DE ABRIL</t>
  </si>
  <si>
    <t>MAT-E-007</t>
  </si>
  <si>
    <t>ARMANDO HERNÁNDEZ CRUZ Y ILEANA HIDALGO RIOJAS</t>
  </si>
  <si>
    <t>DIPLOMADO ACCESO A LA JUSTICIA EN MATERIA DE DERECHOS HUMANOS M-V</t>
  </si>
  <si>
    <t>ACCESO A LA JUSTICIA EN MATERIA DE DERECHOS HUMANOS  M-V</t>
  </si>
  <si>
    <t>23 Y 24 DE ABRIL</t>
  </si>
  <si>
    <t>MAT-E-008</t>
  </si>
  <si>
    <t>JOSÉ MIGUEL CABRALES LUCIO</t>
  </si>
  <si>
    <t>DIPLOMADO ACCESO A LA JUSTICIA EN MATERIA DE DERECHOS HUMANOS M-VI</t>
  </si>
  <si>
    <t>ACCESO A LA JUSTICIA EN MATERIA DE DERECHOS HUMANOS  M-VI</t>
  </si>
  <si>
    <t>30 DE ABRIL Y 01 DE MAYO</t>
  </si>
  <si>
    <t>MAT-LE-002</t>
  </si>
  <si>
    <t>JOEL GALVÁN SEGURA</t>
  </si>
  <si>
    <t>CONFERENCIA PROTOCOLO DE ACTUACION PARA QUIENES IMPARTEN JUSTICIA EN CASOS QUE INVOLUCRAN, NIÑAS, NIÑOS Y ADOLESCENTES.</t>
  </si>
  <si>
    <t>PROTOCOLO DE ACTUACION PARA QUIENES IMPARTEN JUSTICIA EN CASOS QUE INVOLUCRAN, NIÑAS, NIÑOS Y ADOLESCENTES.</t>
  </si>
  <si>
    <t>21 DE ABRIL</t>
  </si>
  <si>
    <t>ROBERTO JOSÉ GALINDO BENAVIDES</t>
  </si>
  <si>
    <t>MARTES DE CRÓNICAS CINE DEBATE PELÍCULA LA DECISIÓN MÁS DIFÍCIL</t>
  </si>
  <si>
    <t>CINE DEBATE PELÍCULA LA DECISIÓN MÁS DIFÍCIL</t>
  </si>
  <si>
    <t>ROMÁN JIMÉNEZ JIMÉNEZ</t>
  </si>
  <si>
    <t>MARTES DE CRÓNICAS MESA REDONDA</t>
  </si>
  <si>
    <t xml:space="preserve"> MESA REDONDA</t>
  </si>
  <si>
    <t>MARIANA TORRES PEÑA</t>
  </si>
  <si>
    <t>IRENE CASTRO CASTROCERIO</t>
  </si>
  <si>
    <t>MA. DE LOURDES CORTEZ PÉREZ</t>
  </si>
  <si>
    <t>VIDEOCONFERENCIA MARTES DE CRÓNICAS PRESENTACIÓN DE CRÓNICAS</t>
  </si>
  <si>
    <t xml:space="preserve"> PRESENTACIÓN DE CRÓNICAS</t>
  </si>
  <si>
    <t>VIDEOCONFERENCIA MARTES DE CRÓNICAS CONFERENCIA CENTROS DE ESTUDIOS CONSTITUCIONALES</t>
  </si>
  <si>
    <t xml:space="preserve"> CENTROS DE ESTUDIOS CONSTITUCIONALES</t>
  </si>
  <si>
    <t>MAZ-E-012</t>
  </si>
  <si>
    <t>DERECHOS HUMANOS, ARGUMENTACIÓN Y JUICIOS ORALES</t>
  </si>
  <si>
    <t>MAZATLÁN</t>
  </si>
  <si>
    <t>01 Y 02/04/2016</t>
  </si>
  <si>
    <t>0                               2,000.00</t>
  </si>
  <si>
    <t>4,895.00                             0                                 45.00</t>
  </si>
  <si>
    <t>MAZ-E-013</t>
  </si>
  <si>
    <t>WALTER MARTÍN ARELLANO TORRES</t>
  </si>
  <si>
    <t>MÓDULO III: ACCESO A LA JUSTICIA INTERNACIONAL DE DERECHOS HUMANOS, CLASE 5: SISTEMA INTERNACIONAL DE PROTECCIÓN DE DERECHOS HUMANOS.</t>
  </si>
  <si>
    <t>08 - 10/04/2016</t>
  </si>
  <si>
    <t>4,675.40                               2,000.00</t>
  </si>
  <si>
    <t>3936.00                             0                                 30.00</t>
  </si>
  <si>
    <t>MAZ-E-014</t>
  </si>
  <si>
    <t>DR. CARLOS MANUEL ROSALES GARCÍA</t>
  </si>
  <si>
    <t>MÓDULO III: ACCESO A LA JUSTICIA INTERNACIONAL DE DERECHOS HUMANOS, CLASE 6: SISTEMA INTERAMERICANO I.</t>
  </si>
  <si>
    <t>15 Y 16/04/2016</t>
  </si>
  <si>
    <t>3,775.40                               2,000.00</t>
  </si>
  <si>
    <t>4,011.00                             0                                 30.00</t>
  </si>
  <si>
    <t>MAZ-E-015</t>
  </si>
  <si>
    <t>MAGDO. EUCEBIO ÁVILA LÓPEZ</t>
  </si>
  <si>
    <t>MÓDULO III: ACCESO A LA JUSTICIA INTERNACIONAL DE DERECHOS HUMANOS, CLASE 7: SISTEMA INTERAMERICANO II.</t>
  </si>
  <si>
    <t>22 Y 23/04/2016</t>
  </si>
  <si>
    <t>0                             0                                 0</t>
  </si>
  <si>
    <t>MAZ-E-016</t>
  </si>
  <si>
    <t>MÓDULO IV: ACCESO A LA JUSTICIA NACIONAL DE DERECHOS HUMANOS, CLASE 8: SISTEMA MEXICANO I.</t>
  </si>
  <si>
    <t>29 Y 30/04/2016</t>
  </si>
  <si>
    <t>3,139.00                             0                                 30.00</t>
  </si>
  <si>
    <t>MAZ-E-017</t>
  </si>
  <si>
    <t>LIC. RICARDO OLIVO CRUZ</t>
  </si>
  <si>
    <t>CONFERENCIA MAGISTRAL: ETAPA DE INVESTIGACIÓN DEL CÓDIGO NACIONAL DE PROCEDIMIENTOS PENALES</t>
  </si>
  <si>
    <t>ETAPA DE INVESTIGACIÓN DEL CÓDIGO NACIONAL DE PROCEDIMIENTOS PENALES</t>
  </si>
  <si>
    <t>0                               1,000.00</t>
  </si>
  <si>
    <t>0                             568.00                                 0</t>
  </si>
  <si>
    <t>MAZ-E-018</t>
  </si>
  <si>
    <t>LIC. ELENA LÓPEZ GAVITO</t>
  </si>
  <si>
    <t>CINE DEBATE: PROYECCIÓN DE PELICULA "LA DECISIÓN MÁS DIFICIL"</t>
  </si>
  <si>
    <t>PROYECCIÓN DE PELICULA "LA DECISIÓN MÁS DIFICIL"</t>
  </si>
  <si>
    <t>MAZ-E-019</t>
  </si>
  <si>
    <t>DR. JORGE RAFAEL MONTALVO SÁNCHEZ MEJORADA</t>
  </si>
  <si>
    <t>MESA DE DEBATE: DERECHOS DE LAS NIÑAS, NIÑOS Y ADOLESCENTES.</t>
  </si>
  <si>
    <t>DERECHOS DE LAS NIÑAS, NIÑOS Y ADOLESCENTES.</t>
  </si>
  <si>
    <t>MAZ-E-020</t>
  </si>
  <si>
    <t>MAZ-E-022</t>
  </si>
  <si>
    <t>JUEZ CARMEN JULIA RIVERA CÁRDENAS</t>
  </si>
  <si>
    <t>PROTOCOLO PARA JUZGAR CON PERSPECTIVA DE GÉNERO</t>
  </si>
  <si>
    <t>MAZ-E-023</t>
  </si>
  <si>
    <t>MTRO. JESÚS ANTONIO SÁNCHEZ SOLÍS</t>
  </si>
  <si>
    <t>PROTOCOLO DE ACTUACIÓN PARA QUIENES IMPARTEN JUSTICIA EN LOS CASOS QUE INVOLUCREN NIÑAS, NIÑOS Y ADOLESCENTES.</t>
  </si>
  <si>
    <t>VICTOR COLLI EK</t>
  </si>
  <si>
    <t>MER-E-18-2016</t>
  </si>
  <si>
    <t>ALIMENTOS:  00</t>
  </si>
  <si>
    <t>TRANSPORTE: 634.07</t>
  </si>
  <si>
    <t>ESTAC.: 00</t>
  </si>
  <si>
    <t>MER-E-19 -2016</t>
  </si>
  <si>
    <t>ALIMENTOS:  739.00</t>
  </si>
  <si>
    <t>TRANSPORTE: 0.00</t>
  </si>
  <si>
    <t>JORGE CARLOS TOLEDO SAURI</t>
  </si>
  <si>
    <t>MER-E-20 -2016</t>
  </si>
  <si>
    <t>ESTAC.: 64</t>
  </si>
  <si>
    <t>MARÍA TERESA VÁZQUEZ VAQUEIRO</t>
  </si>
  <si>
    <t>MER-E-21-2016</t>
  </si>
  <si>
    <t>ESTAC.: 72</t>
  </si>
  <si>
    <t>JAQUELINE SAENZ ANDUJO</t>
  </si>
  <si>
    <t>VUELO : 3,537.77</t>
  </si>
  <si>
    <t>MER-E-22-2016</t>
  </si>
  <si>
    <t>ALIMENTOS:  2,000.00</t>
  </si>
  <si>
    <t>TRANSPORTE: 367.56</t>
  </si>
  <si>
    <t>ESTAC.: 35.99</t>
  </si>
  <si>
    <t>EVELYN AIDE PÉREZ VÁZQUEZ</t>
  </si>
  <si>
    <t>VUELO : 3,835.26</t>
  </si>
  <si>
    <t>MER-E-29-2016</t>
  </si>
  <si>
    <t>ALIMENTOS:  1,261.00</t>
  </si>
  <si>
    <t>TRANSPORTE: 485.00</t>
  </si>
  <si>
    <t xml:space="preserve">ELIA AVENDAÑO VILLAFUERTE </t>
  </si>
  <si>
    <t>CONFERENCIA "DERECHO DE LAS Y LOS NIÑOS INDÍGENAS"</t>
  </si>
  <si>
    <t>27 Y 28 de abril de 2016</t>
  </si>
  <si>
    <t>MER-E-23-2016</t>
  </si>
  <si>
    <t>TRANSPORTE: 384.00</t>
  </si>
  <si>
    <t>PRESENTACIÓN DEL PROTOCOLO DE ACTUACIÓN PARA QUIENES IMPARTEN JUSTICIA EN CASOS QUE INVOLUCREN NIÑAS, NIÑOS Y ADOLESCENTES</t>
  </si>
  <si>
    <t>PRESENTACIÓN DEL PROTOCOLO</t>
  </si>
  <si>
    <t>MER-E-24 -2016</t>
  </si>
  <si>
    <t>GLORIA MARGARITA ROMERO VELÁZQUEZ</t>
  </si>
  <si>
    <t>ESTAC.: 8.00</t>
  </si>
  <si>
    <t>CONSUELO RAMIREZ</t>
  </si>
  <si>
    <t>MARTES DE CRÓNICAS: CINE DEBATE</t>
  </si>
  <si>
    <t>MER-E-25 -2016</t>
  </si>
  <si>
    <t>MER-E-26-2016</t>
  </si>
  <si>
    <t>ESTAC.: 16</t>
  </si>
  <si>
    <t>IRENE TORRES ORTEGÓN</t>
  </si>
  <si>
    <t>MER-E-28-2016</t>
  </si>
  <si>
    <t>ESTAC.: 24</t>
  </si>
  <si>
    <t>MXL-LE-003</t>
  </si>
  <si>
    <t>ARMANDO SANABRIA ENZASTIGA</t>
  </si>
  <si>
    <t>MARTES DE CRONICAS. LAS RESOLUCIONES DEL PLENO A TRAVES DEL CINE. DERECHOS DE LAS NIÑAS, NIÑOS Y ADOLESCENTES. PROYECCION DE LA PELICULA "LA DECISIÓN MAS DIFICIL".</t>
  </si>
  <si>
    <t>MEXICALI</t>
  </si>
  <si>
    <t>RAUL BALLESTEROS GUTIERREZ RUBIO</t>
  </si>
  <si>
    <t>DIPLOMADO. ACCESO A LA JUSTICIA EN MATERIA DE DERECHOS HUMANOS.MODULO II. EVOLUCION DE LOS DERECHOS HUMANOS EN  MEXICO. ANALISIS DE LAS REFORMAS CONSTITUCIONALES</t>
  </si>
  <si>
    <t>MODULO II. EVOLUCION DE LOS DERECHOS HUMANOS EN  MEXICO</t>
  </si>
  <si>
    <t>MARIA ELENA PALACIOS GARCIA</t>
  </si>
  <si>
    <t>MARTES DE CRONICAS. LAS RESOLUCIONES DEL PLENO A TRAVES DEL CINE. DERECHOS DE LAS NIÑAS, NIÑOS Y ADOLESCENTES. MESA DE DEBATE SOBRE EL TEMA DE LOS DERECHOS DE LAS NIÑAS, NIÑOS Y ADOLESCENTES</t>
  </si>
  <si>
    <t>ALVARO CASTILLA GRACIA</t>
  </si>
  <si>
    <t>VERONICA CASTILLO GARCIA</t>
  </si>
  <si>
    <t>JORGE LUIS GALLEGOS MEDINA</t>
  </si>
  <si>
    <t>DIPLOMADO. ACCESO A LA JUSTICIA EN MATERIA DE DERECHOS HUMANOS.</t>
  </si>
  <si>
    <t>MODULO III. ACCESO A LA JUSTICIA INTERNACIONAL DE DERECHOS HUMANOS</t>
  </si>
  <si>
    <t xml:space="preserve">NICOLE ELIZABETH ILLAND MURGA </t>
  </si>
  <si>
    <t>MARTES DE CRONICAS. LAS RESOLUCIONES DEL PLENO A TRAVES DEL CINE. DERECHOS DE LAS NIÑAS, NIÑOS Y ADOLESCENTES. EXPOSICION DEL ASUNTO:ACCION DE INCON(STITUCIONALIDAD 86/2009 (TRIBUNAL EN PLENO)</t>
  </si>
  <si>
    <t>JOSE LUIS HORTA HERRERA</t>
  </si>
  <si>
    <t>MARÍA AZUCENA ARIZMENDI JAQUEZ</t>
  </si>
  <si>
    <t>VICTOR MANUEL FERNANDEZ RUIZ DE CHAVEZ</t>
  </si>
  <si>
    <t>PROTOCOLO DE ACTUACION PARA QUINES IMPARTEN JUSTICIA EN CASOS QUE INVOLUCRAN NIÑAS, NIÑOS Y ADOLESCENTES</t>
  </si>
  <si>
    <t>JUAN ERNESTO FLORES MENDIBURU</t>
  </si>
  <si>
    <t>CENTRO DE ESTUDIOS CONSTITUCIONALES</t>
  </si>
  <si>
    <t>MARTES DE CRONICAS. LAS RESOLUCIONES DEL PLENO A TRAVES DEL CINE. DERECHOS DE LAS NIÑAS, NIÑOS Y ADOLESCENTES. ANALISIS DE LA RESOLUCION DE LA SUPREMA CORTE DE JUSTICIA DE LA NACION</t>
  </si>
  <si>
    <t>LUIS MANUEL COTA SALCIDO</t>
  </si>
  <si>
    <t>MTY-LE-003</t>
  </si>
  <si>
    <t>AGUSTÍN SAUCEDA RANGEL</t>
  </si>
  <si>
    <t>SEMINARIO: PROTECCIÓN Y PRESERVACIÓN DEL LUGAR DE INTERVENCIÓN Y CADENA DE CUSTODIA</t>
  </si>
  <si>
    <t>PROTECCIÓN Y PRESERVACIÓN DEL LUGAR DE INTERVENCIÓN Y CADENA DE CUSTODIA</t>
  </si>
  <si>
    <t>MONTERREY</t>
  </si>
  <si>
    <t>04 DE ABRIL</t>
  </si>
  <si>
    <t>HÉCTOR VALDÉS SAUCEDO</t>
  </si>
  <si>
    <t>11, 18 Y 25 DE ABRIL</t>
  </si>
  <si>
    <t>NORA ALANÍS DÍAZ</t>
  </si>
  <si>
    <t>CRÓNICAS: PROYECCIÓN DE FILME "LA DECISIÓN MAS DÍFICIL"</t>
  </si>
  <si>
    <t>PROYECCIÓN DE FILME "LA DECISIÓN MAS DÍFICIL"</t>
  </si>
  <si>
    <t>PABLO ROJAS DURÁN</t>
  </si>
  <si>
    <t>06 Y 07 ABRIL</t>
  </si>
  <si>
    <t xml:space="preserve">ELIZABETH RAMÍREZ RODRÍGUEZ                                </t>
  </si>
  <si>
    <t xml:space="preserve">                            ALEJANDRO FERNÁNDEZ AGUILAR</t>
  </si>
  <si>
    <t>HERIBERTO PÉREZ GARCÍA</t>
  </si>
  <si>
    <t>CATALINA TERESA RIVERA DÍAZ</t>
  </si>
  <si>
    <t>FRANCISCO SAENZ MORENO</t>
  </si>
  <si>
    <t>CONFERENCIA: CONSTITUCIÓN Y CONSTITUCIONALIDAD</t>
  </si>
  <si>
    <t>CONSTITUCIÓN Y CONSTITUCIONALIDAD</t>
  </si>
  <si>
    <t>JOSÉ LUIS PECINA ALCALÁ</t>
  </si>
  <si>
    <t>CRÓNICAS: MESA DE DEBATE SOBRE EL TEMA DERECHO DE LAS NIÑAS, NIÑOS Y ADOLESCENTES</t>
  </si>
  <si>
    <t>MESA DE DEBATE SOBRE EL TEMA DERECHO DE LAS NIÑAS, NIÑOS Y ADOLESCENTES</t>
  </si>
  <si>
    <t xml:space="preserve">NORA ALANÍS DÍAZ    </t>
  </si>
  <si>
    <t>ELÍAS RICHO MÁTAR</t>
  </si>
  <si>
    <t>MARGARITA BEATRIZ LUNA RAMOS</t>
  </si>
  <si>
    <t xml:space="preserve">CONFERENCIA MAGISTRAL: MINISTRA MARGARITA LUNA RAMOS </t>
  </si>
  <si>
    <t>PERSONAL DE LA UNIDAD DE CRÓNICAS</t>
  </si>
  <si>
    <t>CRÓNICAS: EXPOSICIÓN DEL ASUNTO: AMPARO DIRECTO 30/2008</t>
  </si>
  <si>
    <t>EXPOSICIÓN DEL ASUNTO: AMPARO DIRECTO 30/2008</t>
  </si>
  <si>
    <t>ANTONIO CEJA OCHOA</t>
  </si>
  <si>
    <t>PRESENTACIÓN PROTOCOLO PARA JUZGAR EN CASOS QUE INVOLUCREN NIÑOS, NIÑAS Y ADOLESCENTES</t>
  </si>
  <si>
    <t xml:space="preserve">22 DE ABRIL </t>
  </si>
  <si>
    <t>CRÓNICA: ANÁLISIS DE LA RESOLUCIÓN DE LA SCJN</t>
  </si>
  <si>
    <t>ANÁLISIS DE LA RESOLUCIÓN DE LA SCJN</t>
  </si>
  <si>
    <t>NEELSON PEDRAZA SOTELO</t>
  </si>
  <si>
    <t>CONFERENCIA: AUDIENCIA INICIAL</t>
  </si>
  <si>
    <t>AUDIENCIA INICIAL</t>
  </si>
  <si>
    <t>HUMBERTO CANTÚ RIVERA</t>
  </si>
  <si>
    <t>MOR-E-004</t>
  </si>
  <si>
    <t>OCTAVIO MARTINEZ CAMACHO</t>
  </si>
  <si>
    <t>SEMINARIO LA ETAPA DE INVESTIGACION EN EL NUEVO SISTEMA DE JUSTICIA PENAL</t>
  </si>
  <si>
    <t>LA ETAPA DE INVESTIGACION EN EL NUEVO SISTEMA DE JUSTICIA PENAL</t>
  </si>
  <si>
    <t>MORELIA</t>
  </si>
  <si>
    <t>06 al 07 DE ABRIL</t>
  </si>
  <si>
    <t>MOR-E-005</t>
  </si>
  <si>
    <t>MOR-E-006</t>
  </si>
  <si>
    <t>MOR-E-007</t>
  </si>
  <si>
    <t>MOR-E-001</t>
  </si>
  <si>
    <t>ARTURO GUERRERO ZAZUETA</t>
  </si>
  <si>
    <t>ANALISIS DE LAS REFORMAS CONSTITUCIONALES</t>
  </si>
  <si>
    <t>MOR-E-003</t>
  </si>
  <si>
    <t>ALAN GARCIA CAMPOS</t>
  </si>
  <si>
    <t>SISTEMAS INTERNACIONALES DE PROTECCION DE DERECHOS HUMANOS</t>
  </si>
  <si>
    <t>8 al 10 DE ABRIL</t>
  </si>
  <si>
    <t>MOR-E-002</t>
  </si>
  <si>
    <t>YESENIA PADILLA ESPINO</t>
  </si>
  <si>
    <t>22 al 24 DE ABRIL</t>
  </si>
  <si>
    <t>MOR-LE-02</t>
  </si>
  <si>
    <t>CESAR EDEMIR ALCANTAR GONZALEZ</t>
  </si>
  <si>
    <t>ANA LUZ MILA BARRERA</t>
  </si>
  <si>
    <t>MARTES DE CRONICAS MESA DE DEBATE SOBRE DERECHOS DE LAS NIÑAS, NIÑOS Y ADOLESCENTES</t>
  </si>
  <si>
    <t>MESA DEBATE SOBRE DERECHOS DE LAS NIÑAS, NIÑOS Y ADOLESCENTES</t>
  </si>
  <si>
    <t>ERIKA RIOS ESCUTIA</t>
  </si>
  <si>
    <t>MARTHA ROCIO HERNANDEZ MARTINEZ</t>
  </si>
  <si>
    <t>JOSE IBARRA FLORES</t>
  </si>
  <si>
    <t>CONFERENCIA                     "PROTOCOLO PARA JUZGAR CON PERSPECTIVA DE GENERO"</t>
  </si>
  <si>
    <t>NUEVO LAREDO</t>
  </si>
  <si>
    <t>PROTOCOLO PARA JUZGAR CON PERSPECTIVA DE GENERO</t>
  </si>
  <si>
    <t>NLD-E-004</t>
  </si>
  <si>
    <t>VERONICA CHONG BRIFFAULT</t>
  </si>
  <si>
    <t>06 Y 07 DE ABRIL</t>
  </si>
  <si>
    <t xml:space="preserve">PROTOCOLO DE ACTUACIÓN </t>
  </si>
  <si>
    <t>NLD-E-005</t>
  </si>
  <si>
    <t>ANDREA RODRIGUEZ ZAVALA</t>
  </si>
  <si>
    <t>07 -09 DE ABRIL</t>
  </si>
  <si>
    <t>SISTEMAS INTERNACIONALES DE PROTECCION  DE DERECHOS HUMANOS</t>
  </si>
  <si>
    <t>PABLO ARELLANO CALIXTO; RUBEN GALVAN CRUZ</t>
  </si>
  <si>
    <t>MESA REDONDA                     "DERECHOS DE LAS NIÑAS, NIÑOS Y ADOLESCENTES"</t>
  </si>
  <si>
    <t>NLD-E-006</t>
  </si>
  <si>
    <t>JAZMIN BONILLA GARCIA</t>
  </si>
  <si>
    <t>16 DE ABRIL</t>
  </si>
  <si>
    <t>NLD-E-007</t>
  </si>
  <si>
    <t>JOSE HERIBERTO PEREZ GARCIA</t>
  </si>
  <si>
    <t>22 - 24 DE ABRIL</t>
  </si>
  <si>
    <t>NLD-E-008</t>
  </si>
  <si>
    <t>JOSE DE JESUS GUZMAN MORALES</t>
  </si>
  <si>
    <t>26 - 28 DE ABRIL</t>
  </si>
  <si>
    <t>BERNABE HERNANDEZ FLORES</t>
  </si>
  <si>
    <t>CICLO DE CRONICAS CINE DEBATE DERECHOS DE LAS NIÑAS, NIÑOS Y ADOLESCENTES.</t>
  </si>
  <si>
    <t>OAXACA</t>
  </si>
  <si>
    <t>$0.00
$0.00</t>
  </si>
  <si>
    <t>$0.00
$0.00
$0.00</t>
  </si>
  <si>
    <t>RUBEN VASCONCELOS MENDEZ</t>
  </si>
  <si>
    <t>CURSO DE ATENCION A VICTIMAS (VIDEOCONFERENCIA).</t>
  </si>
  <si>
    <t>ATENCION A VICTIMAS.</t>
  </si>
  <si>
    <t>OAX-E-016-2016</t>
  </si>
  <si>
    <t>ALFONSO HERRERA GARCIA</t>
  </si>
  <si>
    <t>DIPLOMADO ACCESO A LA JUSTICIA EN MATERIA DE DERECHOS HUMANOS.</t>
  </si>
  <si>
    <t>ACCESO A LA JUSTICIA Y DERECHOS HUMANOS.</t>
  </si>
  <si>
    <t>7 Y 8</t>
  </si>
  <si>
    <t>$2,888.00
$1,779.00</t>
  </si>
  <si>
    <t>$3,542.00
$0.00
$590.00</t>
  </si>
  <si>
    <t>OAX-E-018-2016</t>
  </si>
  <si>
    <t>KARLOS CASTILLA JUAREZ</t>
  </si>
  <si>
    <t xml:space="preserve">14 Y15 </t>
  </si>
  <si>
    <t>$2,965.00
$1,600.00</t>
  </si>
  <si>
    <t>$6,340.00
$0.00
$640.99</t>
  </si>
  <si>
    <t>OAX-E-020-2016</t>
  </si>
  <si>
    <t>HUMBERTO GUERRERO ROSALES</t>
  </si>
  <si>
    <t>$3,206.00
$1,834.50</t>
  </si>
  <si>
    <t>$4,630.00
$0.00
$855.99</t>
  </si>
  <si>
    <t>OAX-E-021-2016</t>
  </si>
  <si>
    <t>ELISA ORTEGA VELAZQUEZ</t>
  </si>
  <si>
    <t>27 Y 28</t>
  </si>
  <si>
    <t>$3,289.00
$2,000.00</t>
  </si>
  <si>
    <t>$2,680.50
$0.00
$644.81</t>
  </si>
  <si>
    <t>CUAUHTEMOC VASQUEZ GONZALEZ DE LA VEGA</t>
  </si>
  <si>
    <t>OAX-E-017-2016</t>
  </si>
  <si>
    <t>ANTONIO LARIOS DIAZ</t>
  </si>
  <si>
    <t>CONFERENCIA PAUTAS LABORALES DEL CONSTITUYENTE DE LA CIUDAD DE MEXICO.</t>
  </si>
  <si>
    <t>DERECHO LABORAL.</t>
  </si>
  <si>
    <t>$1,185.00
$363.00</t>
  </si>
  <si>
    <t>$2,613.00
$0.00
$335.99</t>
  </si>
  <si>
    <t>OAX/DGPC03/004/2016</t>
  </si>
  <si>
    <t>RICARDO RUIZ ZARAGOZA
JOSE PEREZ DE GIVES</t>
  </si>
  <si>
    <t>CICLO DE CRONICAS MESA REDONDA DERECHOS DE LAS NIÑAS, NIÑOS Y ADOLESCENTES.</t>
  </si>
  <si>
    <t>ROMMEL MORENO MANJARREZ
HECTOR CARREON PEREA</t>
  </si>
  <si>
    <t>OAX/DGPC03/006/2016</t>
  </si>
  <si>
    <t xml:space="preserve"> EDUARDO CASTILLO CRUZ
CARLOS MORALES SANCHEZ</t>
  </si>
  <si>
    <t>MESA REDONDA JUDICIALIZANDO DERECHOS ECONOMICOS, SOCIALES Y CULTURALES. EL AMPARO EN FAVOR DEL RIO SALADO.</t>
  </si>
  <si>
    <t>DERECHOS ECONOMICOS, SOCIALES Y CULTURALES.</t>
  </si>
  <si>
    <t>MOISES MORENO HERNANDEZ GERARDO CARMONA CASTILLO JAHAZIEL REYES LOAEZA
ARTURO DE VILLANUEVA MARTINEZ ZURITA</t>
  </si>
  <si>
    <t>PRESENTACIÓN DE LIBRO COMENTARIOS AL CODIGO NACIONAL DE PROCEDIMIENTOS PENALES.</t>
  </si>
  <si>
    <t>CODIGO NACIONAL DE PROCEDIMIENTOS PENALES.</t>
  </si>
  <si>
    <t>BLANCA SALVADOR MARTINEZ</t>
  </si>
  <si>
    <t>PRESENTACIÓN DE PROTOCOLO PROTOCOLO DE ACTUACION PARA QUIENES IMPARTEN JUSTICIA EN CASOS QUE INVOLUCRAN NIÑAS, NIÑOS Y ADOLESCENTES.</t>
  </si>
  <si>
    <t>$0.00
$473.00</t>
  </si>
  <si>
    <t>MIGUEL AGUILAR LOPEZ</t>
  </si>
  <si>
    <t>CICLO DE CRONICAS PRESENTACION DE CRONICAS ACCIÓN DE INCONSTITUCIONALIDAD 86/2009 (VIDEOCONFERENCIA).</t>
  </si>
  <si>
    <t>19</t>
  </si>
  <si>
    <t>OAX-E-019-2016</t>
  </si>
  <si>
    <t>HUMBERTO RUIZ TORRES</t>
  </si>
  <si>
    <t>CONFERENCIA EL DERECHO BANCARIO EN MEXICO EN LA ACTUALIDAD.</t>
  </si>
  <si>
    <t>DERECHO BANCARIO</t>
  </si>
  <si>
    <t>$1,390.00
$1,000.00</t>
  </si>
  <si>
    <t>$5,410.00
$0.00
$0.00</t>
  </si>
  <si>
    <t>VIOLETA MALTOS RODRIGUEZ</t>
  </si>
  <si>
    <t>CECILIA ARMENGOL</t>
  </si>
  <si>
    <t>CICLO DE CRONICAS CONFERENCIA DERECHOS DE LAS NIÑAS, NIÑOS Y ADOLESCENTES (VIDEOCONFERENCIA).</t>
  </si>
  <si>
    <t xml:space="preserve">ALFONSO VERDUZCO </t>
  </si>
  <si>
    <t>PACHUCA</t>
  </si>
  <si>
    <t>RAUL ARROYO</t>
  </si>
  <si>
    <t>02 DE ABRIL DE 2016</t>
  </si>
  <si>
    <t>MARIO ERNESTO PFEIFFER ISLAS</t>
  </si>
  <si>
    <t>PRESENTACIÓN DE PELÍCULA LA DECISIÓN MÁS DIFÍCIL</t>
  </si>
  <si>
    <t>COMISIÓN EJECUTIVA DE ATENCIÓN A VÍCTIMAS</t>
  </si>
  <si>
    <t>06  DE ABRIL DE 2016</t>
  </si>
  <si>
    <t>PAC-UE-03</t>
  </si>
  <si>
    <t>BEATRIZ EUGENIA TAMES PEÑA</t>
  </si>
  <si>
    <t>HGO-EVENTOS-03-2016</t>
  </si>
  <si>
    <t>11  DE ABRIL DE 2016</t>
  </si>
  <si>
    <t>GERARDO ROMERO GARCÍA</t>
  </si>
  <si>
    <t>MESA DE DEBATE. DERECHO DE LAS MUJERES A UNA VIDA LIBRE DE VIOLENCIA</t>
  </si>
  <si>
    <t>12  DE ABRIL DE 2016</t>
  </si>
  <si>
    <t>ALEJANDRO PACHECO GOMEZ</t>
  </si>
  <si>
    <t>13  DE ABRIL DE 2016</t>
  </si>
  <si>
    <t>HGO-EVENTOS-04-2016</t>
  </si>
  <si>
    <t>18  DE ABRIL DE 2016</t>
  </si>
  <si>
    <t>PRESENTACIÓN DE CRÓNICA</t>
  </si>
  <si>
    <t>20  DE ABRIL DE 2016</t>
  </si>
  <si>
    <t>PRESENTACIÓN DEL PROTOCOLO PARA QUIENES IMPARTEN JUSTICIA EN CASOS QUE INVOLUCREN A NIÑOS, NIÑAS Y JÓVENES ADOLESCENTES</t>
  </si>
  <si>
    <t>CARLA PRATT CORZO</t>
  </si>
  <si>
    <t>PRESENTACIÓN DE LIBRO</t>
  </si>
  <si>
    <t>CURSO BASICO SOBRE SISTEMA PENAL ACUSATORIO</t>
  </si>
  <si>
    <t>21  DE ABRIL DE 2016</t>
  </si>
  <si>
    <t>EMIR LÓPEZ BADILLO</t>
  </si>
  <si>
    <t>25  DE ABRIL DE 2016</t>
  </si>
  <si>
    <t>MESA DE ANALISIS SOBRE RESOLUCIÓN DE LA SCJN</t>
  </si>
  <si>
    <t>26 DE ABRIL DE 2016</t>
  </si>
  <si>
    <t>CELIA ARMENGOL ALONSO</t>
  </si>
  <si>
    <t>27  DE ABRIL DE 2016</t>
  </si>
  <si>
    <t>MIREYA CASTAÑEDA</t>
  </si>
  <si>
    <t>HGO-E-06-2016</t>
  </si>
  <si>
    <t>MIGUEL ANGEL DE LA FUENTE</t>
  </si>
  <si>
    <t>DIPLOMADO "ACCESO A LA JUSTICIA Y DERECHOS HUMANOS"</t>
  </si>
  <si>
    <t>PUEBLA</t>
  </si>
  <si>
    <t>RAQUEL AVENDAÑO</t>
  </si>
  <si>
    <t>ROBERTO MENDOZA</t>
  </si>
  <si>
    <t xml:space="preserve">MARIA TERESA OSORIO </t>
  </si>
  <si>
    <t>PROTOCOLO DE ACTUACIÓN PARA QUIENES IMPARTEN JUSTICIA EN CASOS QUE INVOLUCREN NIÑOS, NIÑAS Y ADOLECENTES</t>
  </si>
  <si>
    <t>PROTOCOLO DE ACTUACIÓN</t>
  </si>
  <si>
    <t>MARIA DEL CARMEN CARABARIN TRUJILLO</t>
  </si>
  <si>
    <t>SEMINARIO "LA ETAPA DE LA INVESTIGACIÓN EN EL NUEVO SISTEMA DE JUSTICIA PENAL"</t>
  </si>
  <si>
    <t>SISTEMA DE JUSTICIA PENAL</t>
  </si>
  <si>
    <t xml:space="preserve">MARIA ELENA TORRES </t>
  </si>
  <si>
    <t>MESA DE DEBATE "CINE DEBATE, LOS DERECHOS DE LAS NIÑAS, NIÑOS Y ADOLECENTES"</t>
  </si>
  <si>
    <t>FRANCISCO JAVIER DE LA TORRE LINARES</t>
  </si>
  <si>
    <t>JUAN FRANCISCO TIRADO RAMIREZ</t>
  </si>
  <si>
    <t>JOSE TRINIDAD LANZ CARDENAS</t>
  </si>
  <si>
    <t>EL DERECHO Y LA JUSTICIA DE LOS AZTECAS EPOCA PRECORTESIANA"</t>
  </si>
  <si>
    <t>MARIA AZUELA BUITRON</t>
  </si>
  <si>
    <t>CULTURA JURIDICA JURISDICCIONAL</t>
  </si>
  <si>
    <t>CULTURA JURIDICA</t>
  </si>
  <si>
    <t>DURANTE EL MES NO DESARROLLARON EVENTOS</t>
  </si>
  <si>
    <t>QUERÉTARO</t>
  </si>
  <si>
    <t>SALT-E038</t>
  </si>
  <si>
    <t>JORGE GUTIERREZ ORTIZ</t>
  </si>
  <si>
    <t>AUDIENCIA INCIAL</t>
  </si>
  <si>
    <t>SALTILLO</t>
  </si>
  <si>
    <t>12 Y 13 DE ABRIL</t>
  </si>
  <si>
    <t>SALT-E039</t>
  </si>
  <si>
    <t>CESAR DE LA ROSA DURON</t>
  </si>
  <si>
    <t>TIPIFICACION DE DELITOS ELECTORALES</t>
  </si>
  <si>
    <t>SALT-E040</t>
  </si>
  <si>
    <t>CARLOS REYNOSO CASTILLO</t>
  </si>
  <si>
    <t>LA RECISION EN LA LEY FEDERAL DEL TRABAJO</t>
  </si>
  <si>
    <t>SALT-E041</t>
  </si>
  <si>
    <t>CARLOS LEON HINOJOSA</t>
  </si>
  <si>
    <t>ESTRUCTURA JURIDICA DE LAS COMPETENCIAS LABORALES</t>
  </si>
  <si>
    <t>SALT-E042</t>
  </si>
  <si>
    <t>MARÍA GONZALEZ VICENCIO</t>
  </si>
  <si>
    <t>SALT-E043</t>
  </si>
  <si>
    <t>IVAN CASTILLO ESTRADA</t>
  </si>
  <si>
    <t>ARGUMENTACION JURIDICA</t>
  </si>
  <si>
    <t>22 DE ABRIL</t>
  </si>
  <si>
    <t>SALT-E044</t>
  </si>
  <si>
    <t>ANGEL DAVILA ESCAREÑO</t>
  </si>
  <si>
    <t>SALT-E045</t>
  </si>
  <si>
    <t>LETICIA CASTRO MEDINA</t>
  </si>
  <si>
    <t>SALT-E046</t>
  </si>
  <si>
    <t>JOSE GRIJALVA ETERNOD</t>
  </si>
  <si>
    <t>SALT-E047</t>
  </si>
  <si>
    <t>MARIANA FRANCO GONZALEZ</t>
  </si>
  <si>
    <t>SALT-E048</t>
  </si>
  <si>
    <t>MOISES ISRAEL FLORES PACHECO</t>
  </si>
  <si>
    <t>SALT-E049</t>
  </si>
  <si>
    <t>JOSE GARCIA OJEDA</t>
  </si>
  <si>
    <t>DESAHOGO DE PRUEBAS EN JUICIOS CIVILES</t>
  </si>
  <si>
    <t>SALT-E050</t>
  </si>
  <si>
    <t>CESAR GIL RODRIGUEZ</t>
  </si>
  <si>
    <t>JUICIO TESTAMENTARIO E INTESTAMENTARIO EN MATERIA CIVIL</t>
  </si>
  <si>
    <t>SALT-E051</t>
  </si>
  <si>
    <t>YESSICA GUERRERO HERNÁNDEZ</t>
  </si>
  <si>
    <t>CRONICAS</t>
  </si>
  <si>
    <t>SALT-E052</t>
  </si>
  <si>
    <t>CARLOS GARCIA VEGA</t>
  </si>
  <si>
    <t>SALT-E053</t>
  </si>
  <si>
    <t>ERIKA AGUIRRE RODRIGUEZ</t>
  </si>
  <si>
    <t>SALT-E054</t>
  </si>
  <si>
    <t>SALT-E055</t>
  </si>
  <si>
    <t>SALT-E056</t>
  </si>
  <si>
    <t>DERECHOS DE LA INFANCIA</t>
  </si>
  <si>
    <t>13, 20 Y 27 DE ABRIL</t>
  </si>
  <si>
    <t>SALT-E057</t>
  </si>
  <si>
    <t>VISITA GUIADA</t>
  </si>
  <si>
    <t>VISITA GUIADA A LA CASA DE LA CULTURA JURÍDICA EN SALTILLO</t>
  </si>
  <si>
    <t>23 DE ABRIL</t>
  </si>
  <si>
    <t>SALT-E058</t>
  </si>
  <si>
    <t>PROTOCOLO DE ACTUACIÓN PARA QUIENES IMPSRTEN JUSTICIA EN CASOS QUE INVOLUCREN A NIÑAS, NIÑOS Y ADOLESCENTES</t>
  </si>
  <si>
    <t>1733.00
429.00</t>
  </si>
  <si>
    <t>650.00
4714.00</t>
  </si>
  <si>
    <t>SLP-E-003</t>
  </si>
  <si>
    <t>1,733.00
0.00</t>
  </si>
  <si>
    <t>0.00
0.00</t>
  </si>
  <si>
    <t>SLP-E-004</t>
  </si>
  <si>
    <t>4240.00
459.00</t>
  </si>
  <si>
    <t>0.00
1900.80</t>
  </si>
  <si>
    <t>SLP-E-005</t>
  </si>
  <si>
    <t>1916.00
550.00</t>
  </si>
  <si>
    <t>2499.00
26.00</t>
  </si>
  <si>
    <t>SLP-E-006</t>
  </si>
  <si>
    <t>1984.00
330.00</t>
  </si>
  <si>
    <t>2499.00
710.00</t>
  </si>
  <si>
    <t>SLP-E-008</t>
  </si>
  <si>
    <t>1520.00
137.00</t>
  </si>
  <si>
    <t>4487.00
570.00</t>
  </si>
  <si>
    <t>3200.00
0.00</t>
  </si>
  <si>
    <t>0.00
1160.26</t>
  </si>
  <si>
    <t>"MINISTRO EZEQUIEL BURGUETE FARRERA" EN TAPACHULA, CHIAPAS</t>
  </si>
  <si>
    <t>TAP-E-05-2016</t>
  </si>
  <si>
    <t>TAP-E-06-2016</t>
  </si>
  <si>
    <t>TAP-E-07-2016</t>
  </si>
  <si>
    <t>TAP-E-08-2016</t>
  </si>
  <si>
    <t>TEP-E-008</t>
  </si>
  <si>
    <t>TEP-E-009</t>
  </si>
  <si>
    <t>TEP-E-010</t>
  </si>
  <si>
    <t>TEP-E-011</t>
  </si>
  <si>
    <t>TEP-E-012</t>
  </si>
  <si>
    <t>TEP-E-013</t>
  </si>
  <si>
    <t>TEP-E-014</t>
  </si>
  <si>
    <t>TEP-E-015</t>
  </si>
  <si>
    <t>TEP-E-016</t>
  </si>
  <si>
    <t>TEP-E-019</t>
  </si>
  <si>
    <t>TIJ-001-CR</t>
  </si>
  <si>
    <t>DRA. LAURA ALICIA CAMARILLO GOVEA</t>
  </si>
  <si>
    <t>"SISTEMAS INTERNACIONALES DE PROTECCIÓN DE DERECHOS HUMANOS"</t>
  </si>
  <si>
    <t>TIJUANA</t>
  </si>
  <si>
    <t>04, 06, 07, 11, 14 Y 18 DE ABRIL DE 2016</t>
  </si>
  <si>
    <t>MTRO. ARTURO GARDUÑO ACEVEDO</t>
  </si>
  <si>
    <t>"SISTEMA MEXICANO I"</t>
  </si>
  <si>
    <t>20 Y 21 DE ABRIL DE 2016</t>
  </si>
  <si>
    <t>MTRO. SERGIO CUÉN SANDOVAL</t>
  </si>
  <si>
    <t>"SISTEMA MEXICANO II"</t>
  </si>
  <si>
    <t>26 Y 28 DE ABRIL DE 2016</t>
  </si>
  <si>
    <t>TIJ-007-CR</t>
  </si>
  <si>
    <t>MTRO. RODOLFO ADAME ALBA</t>
  </si>
  <si>
    <t>MARTES DE CRÓNICAS. CICLO "DERECHOS DE LAS NIÑAS, NIÑOS Y ADOLESCENTES". CINE DEBATE, PELÍCULA "LA DESICIÓN MÁS DIFÍCIL"</t>
  </si>
  <si>
    <t>TIJ-008-CR</t>
  </si>
  <si>
    <t>LIC. CAROLINA MUÑOS VILLAR</t>
  </si>
  <si>
    <t>LIC. GUADALUPE PLASCENCIA VILLASEÑOR</t>
  </si>
  <si>
    <t>TIJ-009-CR</t>
  </si>
  <si>
    <t>LIC. JOEL PACHECO GONZÁLEZ</t>
  </si>
  <si>
    <t>PRESENTACIÓN DE PROTOCOLO PARA QUIENES IMPARTEN JUSTICIA EN CASO DE QUE INVOLUCREN NIÑAS, NIÑOS Y ADOLESCENTES</t>
  </si>
  <si>
    <t>PROTOCOLO PARA QUIENES IMPARTEN JUSTICIA EN CASO DE QUE INVOLUCREN NIÑAS, NIÑOS Y ADOLESCENTES</t>
  </si>
  <si>
    <t>MTRO. BENIGNO LICEA GONZÁLEZ</t>
  </si>
  <si>
    <t>TLX-E-004</t>
  </si>
  <si>
    <t>GENARO GONZALEZ LICEA</t>
  </si>
  <si>
    <t>CONFERENCIA: EXTINCION DE DOMINIO Y AFECTADOS DE BUENA FE.</t>
  </si>
  <si>
    <t>PROCEDENCIA DEL JUICIO DE EXTINCIÓN DE DOMINIO. AQUELLOS BIENES QUE SEAN INSTRUMENTO, OBJETO O PRODUCTO DEL DELITO. AQUELLOS BIENES QUE ESTÉN SIENDO UTILIZADOS DE LA COMISIÓN DE UN DELITO. DISTRIBUCIÓN DE CARGAS PROBATORIAS YA CESAN DE BUENA O MALA FE.</t>
  </si>
  <si>
    <t>TLAXCALA</t>
  </si>
  <si>
    <t>8 DE ABRIL DE 2016</t>
  </si>
  <si>
    <t>TLX-E-005</t>
  </si>
  <si>
    <t>BELINDA EDITH HARO ALAMILLA</t>
  </si>
  <si>
    <t>CONFERENCIA: DERECHOS INVOLUCRADOS.</t>
  </si>
  <si>
    <t>SE INICIARON LAS PRIMERAS DECLARACIONES DE INTERÉS SUPERIOR DEL MENOR, ADECUANDO NORMAS QUE SE CUMPLAN;  ASÍ TAMBIÉN SE HACE MENCIÓN EN DONDE EL PROTOCOLO DE ACTUACIÓN ES UN LISTADO PARA  QUIENES IMPARTEN JUSTICIA  EN CASOS QUE INVOLUCREN NIÑAS, NIÑOS Y ADOLESCENTES, DONDE EXISTEN REGLAS DE ACTUACIÓN A TRAVÉS DE LAS CUALES SE CONCRETAN LA TRATA DE PERSONAS, EXPLOTACIÓN SEXUAL, TRABAJO DOMÉSTICO, CONSCRIPCIÓN MILITAR, MENDICIDAD, ENTRE OTROS.</t>
  </si>
  <si>
    <t>TLX-LE-005</t>
  </si>
  <si>
    <t>HECTOR MONTERO PEÑA</t>
  </si>
  <si>
    <t>CURSO TALLER: ¿QUE HACER EN CASO DE INCENDIO? USO Y MANEJO DE EXTINTORES.</t>
  </si>
  <si>
    <t>CLASES DE EXTINTORES,   EXTINTORES PORTÁTILES CON UN PESO DE 4, 6, 10 Y 12 KG. ESTOS SE UTILIZAN PARA INCENDIOS DE MADERA, PAPEL, CARTÓN (MATERIALES COMBUSTIBLES SÓLIDOS). EXTINTORES DE EXTINCIÓN, DE 50 A 100 KG, APAGAN GASOLINA, DIESEL Y ACEITE. EXTINTORES DE PERSUACIÓN. LOS AGENTES EXTINTORES DE POLVOS QUÍMICOS SECOS REUNEN UNA SERIE DE NORMAS NACIONALES ESTABLECIDAS SOBRE AGENTES EXTINTORES. TÉCNICAS PARA COMBATIR FUEGOS IMPACIENTES</t>
  </si>
  <si>
    <t>25 DE ABRIL DE 2016</t>
  </si>
  <si>
    <t>MIGUEL ANGEL HUERTA SANCHEZ</t>
  </si>
  <si>
    <t>JOSE CRISTOBAL SANCHEZ SANCHEZ</t>
  </si>
  <si>
    <t>TLX-E-006</t>
  </si>
  <si>
    <t>FAUSTINO GUERRERO POSADAS</t>
  </si>
  <si>
    <t>PRESENTACION DEL LIBRO: MANUAL PRACTICO DE LA ETAPA INTERMEDIA DEL DERECHO PENAL ACUSATORIO.</t>
  </si>
  <si>
    <t>EL MANUAL PRÁCTICO DE LA ETAPA INTERMEDIA DEL DERECHO PENAL ACUSATORIO ES UN LIBRO DONDE LOS AUTORES ABORDAN TEMAS TRASCENDENTALES COMO LA EXCLUSIÓN DE LA IMAGINACIÓN EN EL PROCESO PENAL ACUSATORIO, QUE ES PARTE DEL SISTEMA TRADICIONAL, QUE NO PUEDE SER SUJETO SINO DE PREPARACIÓN, ARGUMENTACIÓN, Y DEFENSA DE MEDIOS DE PRUEBA , BASADOS EN LA LÓGICA Y LA ANTOLOGÍA JURÍDICAS, QUE EFECTIVAMENTE EXIGE ESTA ETAPA, POR ELLO ESTA OBRA SE CONVIERTE EN UN REFERENTE DE CONSULTA PARA LOS OPERADORES JURÍDICOS Y ESTUDIANTES QUE VISUALICEN LA ETAPA INTERMEDIA EN EL PROCESO PENAL ACUSATORIO.</t>
  </si>
  <si>
    <t>28 DE ABRIL DE 2016</t>
  </si>
  <si>
    <t>FRANCISCO BALLESTEROS GONZALEZ</t>
  </si>
  <si>
    <t>LUIS ANTONIO MORALES SALGADO</t>
  </si>
  <si>
    <t>TLX-E-007</t>
  </si>
  <si>
    <t>GONZALO URIBARRI CARPINTERO</t>
  </si>
  <si>
    <t>CONFERENCIA: LA ENSEÑANZA DE LA ETICA JUDICIAL.</t>
  </si>
  <si>
    <t xml:space="preserve">EN LA ENSEÑANZA DE LA ÉTICA JUDICIAL VISTA A TRAVÉS DEL CINE, SE MANEJÓ COMO  BASE LOS PRINCIPIOS PRO PERSONA, HACIENDO UN ÉNFASIS EN EL ARTÍCULO 1O CONSTITUCIONAL  HABLANDO DE LAS GARANTÍAS Y DIGNIDAD DE LAS PERSONAS. LA ÉTICA MORAL SE MANEJA  COMO UN MODO DE SER, ESTE MODO DE SER SE VA ADQUIRIENDO CON EL PASO DEL TIEMPO DESDE EL HOGAR, Y EN PROCESO DE ESTUDIOS, DONDE VA SIENDO IMPUESTA YA SEA CON NORMAS JURÍDICAS LAS CUALES TIENE UN SANCIÓN, O NORMAS MORALES COMO LAS RELIGIONES. LA ADQUISICIÓN DE VIRTUDES SE VA ADQUIRIENDO DE MODO QUE NOS HACEMOS JUSTOS PRACTICANDO ACTOS DE JUSTICIA. </t>
  </si>
  <si>
    <t>TLX-E-008</t>
  </si>
  <si>
    <t>ROBERTO CARLOS HERRERA REYNA</t>
  </si>
  <si>
    <t>SEMINARIO EN ARGUMENTACION JURÍDICA.</t>
  </si>
  <si>
    <t>CONOCIMIENTO DE LAS HERRAMIENTAS INTELECTUALES DESDE EL PUNTO DE VISTA DE LA RETÓRICA JURÍDICA DONDE SE APRENDE A PERSUADIR Y CONVENCER CON ACTOS DE CONSERVACIÓN, ACTOS DE DOMINIO, ACTOS DE CONVICCIÓN Y SOBRE TODO DE ARGUMENTACIÓN.</t>
  </si>
  <si>
    <t>TLX-E-009</t>
  </si>
  <si>
    <t>LILIANA LEZAMA CARRASCO</t>
  </si>
  <si>
    <t>MARTES DE CRONICAS: PROYECCION DE LA PELICULA: LA DECISION MAS DIFICIL.</t>
  </si>
  <si>
    <t>UNA FAMILIA TRAE AL MUNDO A UNA NIÑA, CON EL PROPÓSITO DE CURAR A SU HERMANA MAYOR, DONÁNDOLE SUS ÓRGANOS. LA MENOR DECIDE DEMANDAR A SUS PADRES. LOS COMENTARIOS DE LOS ASISTENTES HACÍA LAS DISERTANTES RESPECTO A ESTA PELÍCULA FUERON MUY ANALÍTICOS EN BASE A LOS DERECHOS HUMANOS DE LOS MENORES, ASÍ COMO VALORANDO EN TODO MOMENTO LOS TRATADOS INTERNACIONALES Y EL INTERÉS SUPERIOR DEL MENOR EN LA PROTECCIÓN DE SUS DERECHOS.</t>
  </si>
  <si>
    <t>LEYDI LAURA PEREZ DIAZ</t>
  </si>
  <si>
    <t>MARTES DE CRONICAS: MESA DE DEBATE SOBRE EL TEMA: DERECHOS DE LAS NIÑAS, NIÑOS Y ADOLESCENTES.</t>
  </si>
  <si>
    <t>YAZMIN ARIADNA GARCIA VAZQUEZ</t>
  </si>
  <si>
    <t>NELLY HERNANDEZ TLAPALAMATL</t>
  </si>
  <si>
    <t>EVENTO TRANSMITIDO POR VIDEOCONFERENCIA</t>
  </si>
  <si>
    <t>MARTES DE CRONICAS: EXPOSICIOIN DEL ASUNTO: ACCION DE INCONSTITUCIONALIDAD A CARGO DE LA UNIDAD DE CRONICAS.</t>
  </si>
  <si>
    <t>ANÁLISIS DE LA RESOLUCIÓN DE LA SUPREMA CORTE DE JUSTICIA DE LA NACIÓN, A CARGO DE LA UNIDAD DE CRÓNICAS DE LA DIRECCIÓN GENERAL DE CASAS DE LA CULTURA JURÍDICA, (VIDEOCONFERENCIA).</t>
  </si>
  <si>
    <t>MARTES DE CRONICAS: ANALISIS DE LA RESOLUCION DE LA SCJN A CARGO DEL CENTO DE ESTUDIOS CONSTITUCIONALES.</t>
  </si>
  <si>
    <t>SE ANALIZA PRINCIPALMENTE LOS CASOS DE DISCAPACIDAD DE PEQUEÑOS, EN LA ACCIÓN DE INCONSTITUCIONALIDAD 86/2009. ASÍ TAMBIÉN LOS CONCEPTOS DE INVALIDEZ, DISCRIMINACIÓN, LOS CENTROS DE DESARROLLO INFANTIL, CENTRO FAMILIAR, RECALCANDO TAMBIÉN EL ARTÍCULO 147  DONDE NO SE DETALLA LAS NECESIDADES DE LAS GUARDERÍAS, Y LA DIFERENCIACIÓN DE LOS CENTROS DE DESARROLLO INFANTIL.</t>
  </si>
  <si>
    <t>YULIANA MEDEL GONZALEZ</t>
  </si>
  <si>
    <t>PROTOCOLO DE ACTUACION PARA QUIENES IMPARTEN JUSTICIA EN CASOS QUE INVOLUCRAN NIÑAS, NIÑOS Y ADOLESCENTES.</t>
  </si>
  <si>
    <t xml:space="preserve">EL PROTOCOLO DE ACTUACIÓN PROPONE VÍAS CONCRETAS PARA GARANTIZAR LO REFERENTE EN MATERIA DE INFANCIA, DE LOS DERECHOS DE ACCESO A LA JUSTICIA Y A OPINAR EN LOS ASUNTOS QUE LES AFECTEN, QUE SUS OPINIONES SEAN TOMADAS EN CUENTA; QUE SUS DERECHOS SE EJERZAN PLENAMENTE  TENIENDO COMO REFERENCIA EL ÁMBITO JUDICIAL, PARA EVITAR LA VICTIMIZACIÓN, ASÍ COMO BRINDAR ELEMENTO AL JUZGADOR. EL PROTOCOLO FACILITA ALGUNAS HERRAMIENTAS AL MENOR PARA LA REINSERCIÓN CON LA SOCIEDAD. </t>
  </si>
  <si>
    <t>JOSE EDUARDO TELLEZ ESPINOSA</t>
  </si>
  <si>
    <t>DIPLOMADO: ACCESO A LA JUSTICIA EN MATERIA DE DERECHOS HUMANOS.</t>
  </si>
  <si>
    <t>MÓDULO III. ACCESO A LA JUSTICIA INTERNACIONAL DE DERECHOS HUMANOS. 5. SISTEMAS INTERNACIONALES DE PROTECCIÓN DE DERECHOS HUMANOS.</t>
  </si>
  <si>
    <t>6 Y 7 DE ABRIL DE 2016</t>
  </si>
  <si>
    <t>TLX-E-011</t>
  </si>
  <si>
    <t>ALBERTO DEL CASTILLO DEL VALLE</t>
  </si>
  <si>
    <t>MÓDULO III. ACCESO A LA JUSTICIA INTERNACIONAL DE DERECHOS HUMANOS. 6. SISTEMA INTERAMERICANO I. CONVENCIÓN AMÉRICA SOBRE DERECHOS HUMANOS. COMISIÓN INTERAMERICANA DE DERECHOS HUMANOS. CORTE INTERAMERICANA DE DERECHOS HUMANOS</t>
  </si>
  <si>
    <t>13 Y 15 DE ABRIL DE 2016</t>
  </si>
  <si>
    <t>TLX-E-008BIS</t>
  </si>
  <si>
    <t>VILMA RAMIREZ SANTIAGO</t>
  </si>
  <si>
    <t>MÓDULO III. ACCESO A LA JUSTICIA INTERNACIONAL DE DERECHOS HUMANOS. SISTEMA INTERAMERICANO II. JURISPRUDENCIA INTERAMERICANA RELEVANTE. SENTENCIAS CONDENATORIAS TRASCENDENTES PARA EL ESTADO MEXICANO.</t>
  </si>
  <si>
    <t>TLX-E-010</t>
  </si>
  <si>
    <t>RAUL ENRIQUE DE LA TORRE GONZALEZ</t>
  </si>
  <si>
    <t>ACCESO A LA JUSTICIA NACIONAL DE DERECHOS HUMANOS. LA JUNTA FEDERAL DE CONCILIACIÓN Y ARBITRAJE TIENE LA CERTEZA Y FIRMEZA JURÍDICA .EN CUANTO AL PROCESO LABORAL ESTE SE DIVIDE EN INDIVIDUALES QUE SON BÁSICAMENTE LOS CONFLICTOS ENTRE EL PATRÓN Y EL TRABAJADOR Y COLECTIVOS QUE SON PROBLEMAS ENTRA PATRÓN Y SINDICATOS.</t>
  </si>
  <si>
    <t>TLX-E-03-BIS</t>
  </si>
  <si>
    <t>CARLOS GONZALEZ BLANCO</t>
  </si>
  <si>
    <t>MÓDULO II. EVOLUCIÓN DE LOS DERECHOS HUMANOS EN MÉXICO. 4. ANÁLISIS DE LAS REFORMAS CONSTITUCIONALES. REFORMAS CONSTITUCIONALES DERECHOS HUMANOS  DE 1917 A 2010. REFORMA CONSTITUCIONAL DE 2011 EN MATERIA DE DERECHOS HUMANOS.</t>
  </si>
  <si>
    <t>EVENTO DE VINCULACION CON EL TRIBUNAL SUPERIOR DE JUSTICIA</t>
  </si>
  <si>
    <t>EVENTO DE VINCULACION CON LA SOCIEDAD. CONVERSATORIOS JURISDICCIONALES, ESTADOS Y FEDERACION RESPECTO AL TEMA NUEVO SISTEMA DE JUSTICIA PENAL DESDE LA OPTICA DEL JUICIO DE AMPARO.</t>
  </si>
  <si>
    <t>CONVERSATORIOS JURISDICCIONALES, ESTADOS Y FEDERACIÓN RESPECTO AL TEMA "NUEVO SISTEMA DE JUSTICIA PENAL DESDE LA ÓPTICA DEL JUICIO DE AMPARO (INTERACCIÓN DE SISTEMAS PARA UNA ADECUADA IMPLEMENTACIÓN)".</t>
  </si>
  <si>
    <t>EVENTO DE VINCULACION CON LA CAIP TLAXCALA</t>
  </si>
  <si>
    <t>EVENTO DE VINCULACION CON LA SOCIEDAD: EVENTO DE VINCULACION CON LA CAIP TLAXCLA</t>
  </si>
  <si>
    <t>UNA LEY GENERAL DE TRANSPARENCIA EXTREMADAMENTE OPACA EN EL ÁMBITO NACIONAL, DONDE LOS MEDIOS DE COMUNICACIÓN DEBEN CONDUCIRSE EN TODO MOMENTO CON LA VERDAD, HACIENDO USO DE LOS TRATADOS INTERNACIONALES EN MATERIA DE TRANSPARENCIA Y ACCESO A LA INFORMACIÓN PÚBLICA.</t>
  </si>
  <si>
    <t>CCJ/TOL/SR/06/2016</t>
  </si>
  <si>
    <t>GUADALUPE DURAN RIVAS</t>
  </si>
  <si>
    <t>MARTES DE CRONICAS DERECHOS LAS NIÑAS NIÑOS Y ADOLESCENTES</t>
  </si>
  <si>
    <t>CINE DEBATE DE LA PELICULA: LA DECISIÓN MAS DIFICIL</t>
  </si>
  <si>
    <t>TOLUCA</t>
  </si>
  <si>
    <t>MARIA GUADALUPE DURAN RIVAS</t>
  </si>
  <si>
    <t>ANGEL SALVADOR BAEZ CHAVEZ</t>
  </si>
  <si>
    <t>MESA REDONDA DERECHOS DE LAS MUJERES A UNA VIDA LIBRE DE VIOLENCIA</t>
  </si>
  <si>
    <t>IRAIS YAZMIN BRITO MENDIETA</t>
  </si>
  <si>
    <t>PATRICIO TIBERIO SANCHEZ VERTIZ RUIZ</t>
  </si>
  <si>
    <t xml:space="preserve">VIDEOCONFERENCIA </t>
  </si>
  <si>
    <t>EXPOSICION DEL ASUNTO ACCION DE INCONSTITUCIONALIDAD 86/2009</t>
  </si>
  <si>
    <t>ANALISIS DE LA RESOLUCION DE LA SUPREMA CORTE DE JUSTICIA DE LA NACION POR EL CENTRO DE ESTUDIOS CONSTITUCIONALES</t>
  </si>
  <si>
    <t>CCJ/TOL/SR/07/2016</t>
  </si>
  <si>
    <t xml:space="preserve"> VIDEOCONFERENCIA </t>
  </si>
  <si>
    <t>CURSO SISTEMA PENAL ACUSATORIO</t>
  </si>
  <si>
    <t>LA ASESORIA JURIDICA DE LA VICTIMA EN EL SISTEMA PENAL ACUSATORIO</t>
  </si>
  <si>
    <t>6 DE ABRIL DE 2016</t>
  </si>
  <si>
    <t>LOS PROTOCOLOS DE ACTUACION POLICIAL Y LA ASISTENCIA A VICTIMAS</t>
  </si>
  <si>
    <t>11 DE ABRIL DE 2016</t>
  </si>
  <si>
    <t xml:space="preserve">  VIDEOCONFERENCIA </t>
  </si>
  <si>
    <t>LA FUNCION DEL MINISTERIO PUBLICO Y SU RELACION CON EL ASESOR JURIDICO DE LA VICTIMA</t>
  </si>
  <si>
    <t>LA FUNCION JURISDICCIONAL Y LOS DERECHOS DE LA VICTIMA EN EL SISTEMA PENAL ACUSATORIO</t>
  </si>
  <si>
    <t>18 Y 20 DE ABRIL DE 2016</t>
  </si>
  <si>
    <t>SOLUCIONES ALTERNAS Y FORMAS DE TERMINACION ANTICIPADA EN EL PROCEDIMIENTO Y LOS DERECHOS DE LA VICTIMA</t>
  </si>
  <si>
    <t>25 Y 27 DE ABRIL DE 2016</t>
  </si>
  <si>
    <t>MARIA DEL ROCIO MARIN CABRERA</t>
  </si>
  <si>
    <t>PROTOCOLO DE ACTUACION PARA QUIENES IMPARTEN JUSTICIA EN CASOS QUE INVOLUCREN A NIÑAS NIÑOS Y ADOLESCENTES</t>
  </si>
  <si>
    <t>JUANA INES JIMENEZ PERDOMO</t>
  </si>
  <si>
    <t>MODULO III ACCESO A LA JUSTICIA INTERNACIONAL DE DERECHOS HUMANOS 5 SISTEMAS INTERNACIONALES DE PROTECCION DE DERECHOS HUMANOS SISTEMA UNIVERSAL DE DERECHOS HUMANOS SISTEMAS AFRICANOS Y EUROPEO DE LOS DERECHOS HUMANOS 6 SISTEMA INTERAMERICANO I CONVENCION AMERICANA SOBRE DERECHOS HUMANOS COMISION INTEREAMERICANA DE DERECHOS HUMANOS CORTE INTERAMERICANA SISTEMA INTERAMERICANO II JURISPRUDENCIA INTERAMERICANA RELEVANTE SENTENCIAS CONDENATORIAS TRASCENDENTES PARA EL EL ESTADO MEXICANO MODULO IV ACCESO A LA JUSTICIA NACIONAL DE DERECHOS HUMANOS 8 SISTEMA MEXICANO I ANTECEDENTES MECANISMOS NO JURISDICCIONALES DE PROTECCION DE LOS DERECHOS HUMANOS I</t>
  </si>
  <si>
    <t>7, 8, 14, 15, 21, 22, 28 y 29 DE ABRIL DE 2016</t>
  </si>
  <si>
    <t>TOR-009-CR</t>
  </si>
  <si>
    <t>ADALBERTO MENDEZ LOPEZ</t>
  </si>
  <si>
    <t>DIPLOMADO: DERECHOS HUMANOS</t>
  </si>
  <si>
    <t>MODULO 1: EVOLUCION HISTORICA DE LOS DERECHOS HUMANOS
CONCEPTO Y FUNDAMENTO DE LOS DERECHOS HUMANOS</t>
  </si>
  <si>
    <t>01 Y 02 DE ABRIL</t>
  </si>
  <si>
    <t>TOR-LE-002</t>
  </si>
  <si>
    <t>RICARDO MERCADO DAVILA</t>
  </si>
  <si>
    <t>TALLER: LA PRUEBA PSICOLOGICA EN JUICIOS ORALES</t>
  </si>
  <si>
    <t xml:space="preserve"> LA PRUEBA PSICOLOGICA EN JUICIOS ORALES</t>
  </si>
  <si>
    <t>MARIA ARROYO OLAZABAL</t>
  </si>
  <si>
    <t>CINE DEBATE: LA DECISON MAS DIFICAL</t>
  </si>
  <si>
    <t>HERIBERTO GONZALEZ SANTOS</t>
  </si>
  <si>
    <t>MODULO II: EVOLUCION DE LOS DERECHOS HUMANOS EN MEXICO
ANALISIS DE LAS REFORMAS CONSTITUCIONALES</t>
  </si>
  <si>
    <t>RICARDO SANCHEZ REYES</t>
  </si>
  <si>
    <t>PRESENTACION DE LIBRO: EL SISTEMA PROBATORIO EN EL PROCESO PENAL ACUSATORIO</t>
  </si>
  <si>
    <t>EL SISTEMA PROBATORIO EN EL PROCESO PENAL ACUSATORIO</t>
  </si>
  <si>
    <t>08 DE ABRIL</t>
  </si>
  <si>
    <t>CARLOS OLVERA CORRAL</t>
  </si>
  <si>
    <t>LUIS VEGA RAMIREZ</t>
  </si>
  <si>
    <t>TOR-E-002</t>
  </si>
  <si>
    <t>GRACIELA ZAMUDIO CAMPOS</t>
  </si>
  <si>
    <t>08 Y 09 DE ABRIL</t>
  </si>
  <si>
    <t>EMMA MAZA CALVIÑO</t>
  </si>
  <si>
    <t>MODULO 2: INTRODUCCION INTERNACIONAL DE LOS DERECHOS HUMANOS
SISTEMA UNIVERSAL Y REGIONALES DE PROTECCION DE LOS DERECHOS HUMANOS</t>
  </si>
  <si>
    <t>FERNANDO IBARRA GOMEZ</t>
  </si>
  <si>
    <t>CONFERENCIA: PROTOCOLO DE ACTUACION PARA QUIENES IMPARTEN JUSTICIA EN CASOS QUE INVOLUCREN NIÑAS, NIÑOS Y ADOLESCENTES</t>
  </si>
  <si>
    <t xml:space="preserve"> PROTOCOLO DE ACTUACION PARA QUIENES IMPARTEN JUSTICIA EN CASOS QUE INVOLUCREN NIÑAS, NIÑOS Y ADOLESCENTES</t>
  </si>
  <si>
    <t>JOSE RODRIGUEZ BATRES</t>
  </si>
  <si>
    <t>MESA REDONDA: MARTES DE CRONICAS, LOS DERECHOS DE LAS NIÑAS, NIÑOS Y ADOLESCENTES</t>
  </si>
  <si>
    <t>JUANA GARCIA DE LA ROSA</t>
  </si>
  <si>
    <t>OLGA ALMANZA GARRIDO</t>
  </si>
  <si>
    <t>MARCO ZAVALA ARREDONDO</t>
  </si>
  <si>
    <t>MODULO 3: NUEVO DISEÑO CONSTITUCIONAL EN MEXICO  DE LOS DERECHOS HUMANOS
INTERPRETACION CONFORME Y CONTROL DE CONVENCIONALIDAD</t>
  </si>
  <si>
    <t>ROBERTO GIACOMAN GIDI</t>
  </si>
  <si>
    <t>MODULO III: ACCESO A LA JUSTICIA INTERNACIONAL DE DERECHOS HUMANOS
5.- SISTEMAS INTERNACIONALES DE PROTECCION DE DERECHOS HUMANOS
6 SISTEMA INTERAMERICANO I Y II</t>
  </si>
  <si>
    <t>13, 14, 20 Y 21 DE ABRIL</t>
  </si>
  <si>
    <t>JUAN OLGUIN RODRIGUEZ</t>
  </si>
  <si>
    <t>SEMINARIO: LA ETAPA DE INVESTIGACIÓN EN EL NUEVO SISTEMA PENAL</t>
  </si>
  <si>
    <t>A. FORMAS DE INICIAR LA INVESTIGACION
B. CARPETA DE INVESTIGACION
C. MEDIDAS DE PROTECCION DURANTE LA INVESTIGACION Y PROVIDENCIAS PRECAUTORIAS</t>
  </si>
  <si>
    <t>VLADIMIR VEJAR GOMEZ</t>
  </si>
  <si>
    <t>D. FORMAS DE TERMINACION ANTICIPADA DE LA INVESTIGACION
E. AUDIENCIA INICIAL
F. CIERRE DE INVESTIGACION</t>
  </si>
  <si>
    <t>TOR-E-003</t>
  </si>
  <si>
    <t>ALFONSO GARCIA CASTILLO</t>
  </si>
  <si>
    <t>MODULO 4: JUICIO DE AMPARO CON PERSPECTIVA DE DERECHOS HUMANOS
LITIGIO ESTRATEGICO EN MATERIA DE DERECHOS HUMANOS</t>
  </si>
  <si>
    <t>TOR-E-004</t>
  </si>
  <si>
    <t>AARON SEGURA MARTINEZ</t>
  </si>
  <si>
    <t>MODULO III: ACCESO A LA JUSTICIA INTERNACIONAL DE DERECHOS HUMANOS
6 SISTEMA INTERAMERICANO II (1)</t>
  </si>
  <si>
    <t>TOR-E-005</t>
  </si>
  <si>
    <t>FERNANDO ELIZONDO GARCIA</t>
  </si>
  <si>
    <t>MODULO III: ACCESO A LA JUSTICIA INTERNACIONAL DE DERECHOS HUMANOS
6 SISTEMA INTERAMERICANO II (2)</t>
  </si>
  <si>
    <t>TUX-E-003</t>
  </si>
  <si>
    <t>ALFREDO GALINDO ALBORES</t>
  </si>
  <si>
    <t>TUX-E-004</t>
  </si>
  <si>
    <t>ALEJANDRO MARTIN GARCIA</t>
  </si>
  <si>
    <t>TUX-E-005</t>
  </si>
  <si>
    <t>TUX-E-006</t>
  </si>
  <si>
    <t>LORENZO LOPEZ MENDEZ</t>
  </si>
  <si>
    <t>TUX-LE-02</t>
  </si>
  <si>
    <t>JAQUELIN ANGEL JUAN</t>
  </si>
  <si>
    <t>PROTOCOLO DE ACTUACION PARA QUEINES IMPARTEN JUSTICIA EN CASOS QUE INVOLUCRAN NIÑAS, NIÑOS Y ADOLESCENTES.</t>
  </si>
  <si>
    <t>MARIA ALCAZAR DIAZ</t>
  </si>
  <si>
    <t>V. CARRANZA VIDA, OBRA Y LEGADO.</t>
  </si>
  <si>
    <t>TUX-E-007</t>
  </si>
  <si>
    <t>JORGE MEZA PEREZ</t>
  </si>
  <si>
    <t>LA NUEVA LEY DE AMPARO A TRES AÑOS DE SU ENTRADA EN VIGOR. CRITERIOS NOVEDOSOS Y REFORMAS CONVENIENTES.</t>
  </si>
  <si>
    <t>TUX-E-008</t>
  </si>
  <si>
    <t>MARCO ANTONIO CEPEDA ANAYA</t>
  </si>
  <si>
    <t>TUX-E-009</t>
  </si>
  <si>
    <t>FRANCISCO GORKA MIGONI</t>
  </si>
  <si>
    <t>TUX-E-010</t>
  </si>
  <si>
    <t>EDUARDO HERNANDEZ SANCHEZ</t>
  </si>
  <si>
    <t>TUX-E-011</t>
  </si>
  <si>
    <t>JOSE ALFONSO MONTALVO MARTINEZ</t>
  </si>
  <si>
    <t>TUX-E-012</t>
  </si>
  <si>
    <t>GABRIEL REGIS LOPEZ</t>
  </si>
  <si>
    <t>TUX-E-013</t>
  </si>
  <si>
    <t>JUAN PABLO GOMEZ FIERRO</t>
  </si>
  <si>
    <t>TUX-E-014</t>
  </si>
  <si>
    <t>HORACIO NICOLAS RUIS PALMA</t>
  </si>
  <si>
    <t>TUX-E-015</t>
  </si>
  <si>
    <t>JOSE DIAZ DE LEON CRUZ</t>
  </si>
  <si>
    <t>TUX-E-016</t>
  </si>
  <si>
    <t>RAFAEL COELLO CETINA</t>
  </si>
  <si>
    <t>TUX-LE-003</t>
  </si>
  <si>
    <t>JUAN MARCOS DAVILA RANGEL</t>
  </si>
  <si>
    <t>URU-E-011</t>
  </si>
  <si>
    <t>JUAN OROZCO CORDOVA</t>
  </si>
  <si>
    <t>URU-E-012</t>
  </si>
  <si>
    <t>JEAN ON'ETAMBALAKO WETSHOKONDA</t>
  </si>
  <si>
    <t>URU-E-013</t>
  </si>
  <si>
    <t>URU-E-014</t>
  </si>
  <si>
    <t>GABRIEL SANTANA RÍO FRÍO</t>
  </si>
  <si>
    <t>URU-E-015</t>
  </si>
  <si>
    <t>MARCO ESPARZA RODRIGUEZ</t>
  </si>
  <si>
    <t>URU-E-016</t>
  </si>
  <si>
    <t>CIPRIANO SANDOVAL VILLANUEVA</t>
  </si>
  <si>
    <t>CONFERENCIA: LOS DERECHOS HUMANOS EN LA ESCUELA</t>
  </si>
  <si>
    <t>LOS DERECHOS HUMANOS EN LA ESCUELA</t>
  </si>
  <si>
    <t>06 DE ABRIL</t>
  </si>
  <si>
    <t>URU-LE-003</t>
  </si>
  <si>
    <t>JOSE AGUILAR FABELA</t>
  </si>
  <si>
    <t>MARTES DE CRÓNICAS.-CICLO: DERECHOS DE LAS NIÑAS, NIÑOS Y ADOLESCENTE. CINE DEBATE</t>
  </si>
  <si>
    <t>MARTES DE CRÓNICAS.-  MESA REDONDA: DERECHOS DE LAS NIÑAS, NIÑOS Y ADOLESCENTES</t>
  </si>
  <si>
    <t>URU-E-017</t>
  </si>
  <si>
    <t>LILIA JACOBO DIMAS</t>
  </si>
  <si>
    <t>URU-E-018</t>
  </si>
  <si>
    <t>ROSA ALANIS YEPEZ</t>
  </si>
  <si>
    <t>MARTES DE CRONICAS.- PRESENTACIÓN DE CRÓNICAS: DERECHOS DE LAS NIÑAS. NIÑOS Y ADOLESCENTES</t>
  </si>
  <si>
    <t>MARTES DE CRONICAS.- CONFERENCIA CEC: DERECHOS DE LAS NIÑAS. NIÑOS Y ADOLESCENTES</t>
  </si>
  <si>
    <t>URU-E-019</t>
  </si>
  <si>
    <t>SUSANA MADRIGAL GUERRERO</t>
  </si>
  <si>
    <t>URU-E-020</t>
  </si>
  <si>
    <t>ERNESTINA PIMENTEL PINEDA</t>
  </si>
  <si>
    <t>URU-E-021</t>
  </si>
  <si>
    <t>VER-UE-015</t>
  </si>
  <si>
    <t>JUEZ ANUAR GONZALEZ HEMADI</t>
  </si>
  <si>
    <t>"MINISTRO HUMBERTO ROMAN PALACIOS" EN VERACRUZ, VERACRUZ</t>
  </si>
  <si>
    <t>VER.UE-016</t>
  </si>
  <si>
    <t>ANGEL HUMBERTO MENDOZA</t>
  </si>
  <si>
    <t>VER-UE-017</t>
  </si>
  <si>
    <t xml:space="preserve">KARLOS ARTEMIO CASTILLA JUAREZ </t>
  </si>
  <si>
    <t>VER-UE-018</t>
  </si>
  <si>
    <t>MTRO. OSCAR GUTIERREZ PARADA</t>
  </si>
  <si>
    <t>VER-UE-019  VER-E-008, 009, 010, 011-2016</t>
  </si>
  <si>
    <t>MTRO. FERNANDO RAMIREZ MENDOZA</t>
  </si>
  <si>
    <t>VER-UE-020</t>
  </si>
  <si>
    <t>MTRO. RENE OLIVO LOYO</t>
  </si>
  <si>
    <t>VER-UE-021</t>
  </si>
  <si>
    <t>DR. GUSTAVO ADOLFO PAYAN MEZA</t>
  </si>
  <si>
    <t>VER-UE-022</t>
  </si>
  <si>
    <t>ENRIQUE ESPINOZA ROMO</t>
  </si>
  <si>
    <t>VER-UE-025</t>
  </si>
  <si>
    <t>MTRO. VICTOR IGNACIO VILLANUEVA GRIMALDO</t>
  </si>
  <si>
    <t>VER-UE-026</t>
  </si>
  <si>
    <t>MTRO. ALBERTO GUTIERREZ PALACIOS</t>
  </si>
  <si>
    <t>ALFREDO ISLAS COLIN</t>
  </si>
  <si>
    <t>VILLAHERMOSA</t>
  </si>
  <si>
    <t>08, 09, 14, 15, 21,Y 22 DE ABRIL DE 2016</t>
  </si>
  <si>
    <t>VSA-LE-004</t>
  </si>
  <si>
    <t>VSA-E-010</t>
  </si>
  <si>
    <t>CARLOS BROKMANN HARO</t>
  </si>
  <si>
    <t>VSA-E-007</t>
  </si>
  <si>
    <t>LUZ VILLAFUERTE GARCIA</t>
  </si>
  <si>
    <t>CONFERENCIA: IMPLEMENTACION DE LA NORMA PARA PERSONAS POLITICAMENTE EXPUESTAS PARA EVITAR EL LAVADO DE DINERO Y EL FINANCIAMIENTO AL TERRORISMO</t>
  </si>
  <si>
    <t>IMPLEMENTACION DE LA NORMA PARA PERSONAS POLITICAMENTE EXPUESTAS PARA EVITAR EL LAVADO DE DINERO Y EL FINANCIAMIENTO AL TERRORISMO</t>
  </si>
  <si>
    <t>29-30 DE ABRIL DE 2016</t>
  </si>
  <si>
    <t>VSA-E-008</t>
  </si>
  <si>
    <t>FRANCISCO DE LA PORTILLA SORDO</t>
  </si>
  <si>
    <t>CONFERENCIA: LA EFICACIA Y SUS ALCANCES EN EL NUEVO SISTEMA ANTICORRUPCION EN MEXICO</t>
  </si>
  <si>
    <t xml:space="preserve"> LA EFICACIA Y SUS ALCANCES EN EL NUEVO SISTEMA ANTICORRUPCION EN MEXICO</t>
  </si>
  <si>
    <t>VICENTE SASTE ORUETA</t>
  </si>
  <si>
    <t>PROTOCOLO DE ACTUACION PARA QUIENES IMPARTEN JUSTICIA EN CASOS QUE INVOLUCRAN A NIÑAS, NIÑOS Y ADOLESCENTES</t>
  </si>
  <si>
    <t>EGLA CORNELIO LANDERO</t>
  </si>
  <si>
    <t>SEMINARIO DERECHO PROCESAL DEL TRABAJO</t>
  </si>
  <si>
    <t>DERECHO PROCESAL DEL TRABAJO</t>
  </si>
  <si>
    <t>04 DE ABRIL DE 2016</t>
  </si>
  <si>
    <t>MIGUEL ROMERO PEREZ</t>
  </si>
  <si>
    <t>06 Y 07 DE ABRIL DE 2016</t>
  </si>
  <si>
    <t>PABLO GARCIA FELIX</t>
  </si>
  <si>
    <t>EDGAR VARGAS VALLE</t>
  </si>
  <si>
    <t xml:space="preserve">ROBERTO NAVARRO SUAREZ </t>
  </si>
  <si>
    <t>LUIS PEREZ CHAN</t>
  </si>
  <si>
    <t>SALVADOR FERNANDEZ LEON</t>
  </si>
  <si>
    <t>XAL-E-012</t>
  </si>
  <si>
    <t>GONZALO JESÚS URIBARRI CARPINTERO</t>
  </si>
  <si>
    <t>XALAPA</t>
  </si>
  <si>
    <t>XAL-E-013</t>
  </si>
  <si>
    <t>ARMANDO SOTO FLORES</t>
  </si>
  <si>
    <t>1 al  3 DE ABRIL</t>
  </si>
  <si>
    <t>XAL-E-014</t>
  </si>
  <si>
    <t>MARIANA FIGUEROA DIAZ</t>
  </si>
  <si>
    <t>6 al 08 DE ABRIL</t>
  </si>
  <si>
    <t>XAL-E-015</t>
  </si>
  <si>
    <t>RUPERTO PATIÑO MANFFER</t>
  </si>
  <si>
    <t>XAL-E-016</t>
  </si>
  <si>
    <t>RUY RODRÍGUEZ GABARRÓN</t>
  </si>
  <si>
    <t>XAL-E-017</t>
  </si>
  <si>
    <t>LUIS MIGUEL CANO LÓPEZ</t>
  </si>
  <si>
    <t>27 al  29 DE ABRIL</t>
  </si>
  <si>
    <t>XAL-E-018</t>
  </si>
  <si>
    <t>KARINA LÓPEZ GÓMEZ</t>
  </si>
  <si>
    <t>CINE DEBATE DE LA PELÍCULA "LA DECISIÓN MÁS DIFÍCIL"</t>
  </si>
  <si>
    <t>XAL-E-019</t>
  </si>
  <si>
    <t>GUSTAVO SÁNCHEZ CÓRDOVA</t>
  </si>
  <si>
    <t>MESA DE DEBATE "LOS DERECHOS DE LAS NIÑAS, NIÑOS Y ADOLESCENTES"</t>
  </si>
  <si>
    <t>"LOS DERECHOS DE LAS NIÑAS, NIÑOS Y ADOLESCENTES"</t>
  </si>
  <si>
    <t>XAL-E-020</t>
  </si>
  <si>
    <t>JUAN FRANCISCO PALMEROS RIVERA</t>
  </si>
  <si>
    <t>XAL-E-021</t>
  </si>
  <si>
    <t>CARMEN ESTELA HERNÁNDEZ VIDRIOS</t>
  </si>
  <si>
    <t>XAL-E-022</t>
  </si>
  <si>
    <t>ROBERTO NEGRETE</t>
  </si>
  <si>
    <t>"IMPLICACIONES DE LA IMPLEMENTACIÓN DEL NUEVO SISTEMA DE JUSTICIA PENAL EN EL ÁMBITO FEDERAL"</t>
  </si>
  <si>
    <t>4-5 DE ABRIL</t>
  </si>
  <si>
    <t>XAL-E-023</t>
  </si>
  <si>
    <t>SADOT SÁNCHEZ CARREÑO</t>
  </si>
  <si>
    <t>CONFERENCIA "CLASIFICACIÓN DE LAS REFORMAS CONSTITUCIONALES"</t>
  </si>
  <si>
    <t>"CLASIFICACIÓN DE LAS REFORMAS CONSTITUCIONALES"</t>
  </si>
  <si>
    <t>XAL-E-024</t>
  </si>
  <si>
    <t>MAGALI MANCILLA GÓMEZ</t>
  </si>
  <si>
    <t>XAL-LE-003</t>
  </si>
  <si>
    <t>VIDEOCONFERENCIA "COMISIÓN EJECUTIVA DE ATENCIÓN A VÍCTIMAS"</t>
  </si>
  <si>
    <t>4, 5, 11, 13, 18, 20, 25 Y 27 DE ABRIL</t>
  </si>
  <si>
    <t>JENNY GONZALEZ ARENAS</t>
  </si>
  <si>
    <t>ACCESO A LA JUSTICIA EN MATERIA DE DERECHOS HUMANOS: MODULO II. EVOLUCION DE LOS DERECHOS HUMANOS EN MEXICO</t>
  </si>
  <si>
    <t>ZACATECAS</t>
  </si>
  <si>
    <t xml:space="preserve">1 DE ABRIL </t>
  </si>
  <si>
    <t>SERAFIN SALAZAR JIMENEZ</t>
  </si>
  <si>
    <t>CIRCULO DE ESTUDIO DE LA JURISPRUDENCIA DE LA SUPREMA CORTE DE JUSTICIA DE LA NACION</t>
  </si>
  <si>
    <t>4, 11, 18 Y 25 DE ABRIL</t>
  </si>
  <si>
    <t xml:space="preserve">MARTHA BERENICE VAZQUEZ GONZALEZ </t>
  </si>
  <si>
    <t xml:space="preserve">MARTES DE CRONICAS-CINE DEBATE </t>
  </si>
  <si>
    <t>CINE DEBATE PELÍCULA "LA DECISIÓN MÁS DIFICIL". LIBERTAD DE EXPRESION</t>
  </si>
  <si>
    <t xml:space="preserve">5 DE ABRIL </t>
  </si>
  <si>
    <t xml:space="preserve">ALICIA PEÑALVER PALMAS </t>
  </si>
  <si>
    <t xml:space="preserve">7 Y 8 DE ABRIL </t>
  </si>
  <si>
    <t>MARTHA ELENA BERUMEN NAVARRO</t>
  </si>
  <si>
    <t xml:space="preserve">SEMINARIO </t>
  </si>
  <si>
    <t>MECANISMOS ALTERNATIVOS DE SOLUCIÓN DE CONTROVERSIAS</t>
  </si>
  <si>
    <t>11, 13, 18 Y 20 DE ABRIL</t>
  </si>
  <si>
    <t>MARTES DE CRONICAS-MESA RENDONDA</t>
  </si>
  <si>
    <t>LIBERTAD DE EXPRESION</t>
  </si>
  <si>
    <t>ZAC-UE-002</t>
  </si>
  <si>
    <t xml:space="preserve">ALVARO DIAS HUIZAR </t>
  </si>
  <si>
    <t>ACCESO A LA JUSTICIA EN MATERIA DE DERECHOS HUMANOS: MODULO III. ACCESO A LA JUSTICIA INTERNACIONAL DE DERECHOS HUMANOS.</t>
  </si>
  <si>
    <t>14 Y 15 DE ABRIL</t>
  </si>
  <si>
    <t>ZAC-E-002-2016</t>
  </si>
  <si>
    <t>ZAC-LE-003</t>
  </si>
  <si>
    <t>JOSE EDUARDO JACOBO BERNAL</t>
  </si>
  <si>
    <t xml:space="preserve">EXPOSICIONES  ITINERANTES </t>
  </si>
  <si>
    <t>NARRACIONES DE CINCO MAGNICIDIOS</t>
  </si>
  <si>
    <t xml:space="preserve">18 DE ABRIL </t>
  </si>
  <si>
    <t>ZAC-E-003-2016</t>
  </si>
  <si>
    <t xml:space="preserve">PRESENTACION DE PROTOCOLO: PARA CASOS QUE INVOLUCRAN NIÑAS, NIÑOS Y ADOLESCENTES </t>
  </si>
  <si>
    <t>ZAC-E-004-2016</t>
  </si>
  <si>
    <t>HOSPEDAJE:  00</t>
  </si>
  <si>
    <t>VUELO : 00</t>
  </si>
  <si>
    <t>HOSPEDAJE:  1,678.00</t>
  </si>
  <si>
    <t>VUELO : 5,640.25</t>
  </si>
  <si>
    <t>HOSPEDAJE:  3,826.00</t>
  </si>
  <si>
    <t>HOSPEDAJE:  3,673.00</t>
  </si>
  <si>
    <t>HOSPEDAJE:  1,488.98</t>
  </si>
  <si>
    <t>VUELO : 4,940.26</t>
  </si>
  <si>
    <t>CANCÚN</t>
  </si>
  <si>
    <t>CIUDAD JUÁREZ</t>
  </si>
  <si>
    <t>CIUDAD OBREGÓN</t>
  </si>
  <si>
    <t>CIUDAD VICTORIA</t>
  </si>
  <si>
    <t>CINE DEBATE
SOLO SE PIDIERON RECURSOS PARA SERVICIO DE CAFÉ</t>
  </si>
  <si>
    <t>CRÓNICAS
EVENTO POR VIDEOCONFERENCIA
SOLO SE PIDIERON RECURSOS PARA SERVICIO DE CAFÉ</t>
  </si>
  <si>
    <t>MESA DE ANÁLISIS
EVENTO POR VIDEOCONFERENCIA
SOLO SE PIDIERON RECURSOS PARA SERVICIO DE CAFÉ</t>
  </si>
  <si>
    <t>LEÓN</t>
  </si>
  <si>
    <t>MÉRIDA</t>
  </si>
  <si>
    <t>TORREÓN</t>
  </si>
  <si>
    <t>TUXTLA GUTIÉRREZ</t>
  </si>
  <si>
    <t>URUAPÁN</t>
  </si>
  <si>
    <t>11-12 DE ABRIL DE 2016</t>
  </si>
  <si>
    <t>MTRO. ALEJANDRO CRUZ RAMÍREZ</t>
  </si>
  <si>
    <t>LIC. JORGE ENRIQUE TERRÓN GONZÁLEZ</t>
  </si>
  <si>
    <t>MTRA. MONSERRAT CAMBEROS FUNES</t>
  </si>
  <si>
    <t>MAGDO. HUMBERTO MANUEL ROMÁN FRANCO</t>
  </si>
  <si>
    <t>MTRO. HERIBERTO GARCÍA GARCÍA</t>
  </si>
  <si>
    <t>MAGDO. MIGUEL DE JESÚS ALVARADO ESQUIVEL</t>
  </si>
  <si>
    <t>MAGDO. NORBERTO CALDERÓN OCAMPO (REPROGRAMADO PARA MAYO)</t>
  </si>
  <si>
    <t>MTRO. ORLANDO CASAS HERNÁNDEZ</t>
  </si>
  <si>
    <t>MAGDO. CLAUDIO RAYMUNDO GÁMEZ PEREA</t>
  </si>
  <si>
    <t>JUEZA MARISELA HUERTA CHÁVEZ (CANCELÓ)</t>
  </si>
  <si>
    <t>MTRA. CLAUDIA JOSEFINA GÁMEZ VERDUZCO (CANCELÓ)</t>
  </si>
  <si>
    <t>LIC. EBER ALBERTO RUIZ VALENZUELA</t>
  </si>
  <si>
    <t xml:space="preserve">MTRA. CLAUDIA JOSEFINA GÁMEZ VERDUZCO </t>
  </si>
  <si>
    <t>MTRA. ELIZABETH ÁVILA CARRANCIO</t>
  </si>
  <si>
    <t>MAGDO. CLAUDIO RAYMUNDO GÁMEZ PEREA SUSTITUIDO POR MARISELA HUERTA CHÁVEZ</t>
  </si>
  <si>
    <t>MTRO. TOMÁS MEDINA RODRÍGUEZ</t>
  </si>
  <si>
    <t>MTRA. ANA MARTHA IBARRA LÓPEZ PORTILLO</t>
  </si>
  <si>
    <t>DRA. ROSA DEL CARMEN LIZÁRRAGA FÉLIX</t>
  </si>
  <si>
    <t>CULIACÁN</t>
  </si>
  <si>
    <t>27 Y 28 DE ABRIL DE 2016</t>
  </si>
  <si>
    <t>29 y 30 DE ABRIL DE 2016</t>
  </si>
  <si>
    <t>22 y 23 DE ABRIL DE 2016</t>
  </si>
  <si>
    <t>15 y 16 DE ABRIL DE 2016</t>
  </si>
  <si>
    <t>08 y 09 DE ABRIL DE 2016</t>
  </si>
  <si>
    <t>01 y 02 DE ABRIL DE 2016</t>
  </si>
  <si>
    <t>MÓDULO III: ACCESO A LA JUSTICIA INTERNACIONAL DE DERECHOS HUMANOS. • SISTEMAS INTERNACIONALES DE PROTECCIÓN DE DERECHOS HUMANOS</t>
  </si>
  <si>
    <t>MÓDULO III: ACCESO A LA JUSTICIA INTERNACIONAL DE DERECHOS HUMANOS. • SISTEMA INTERAMERICANO I</t>
  </si>
  <si>
    <t>MÓDULO III: ACCESO A LA JUSTICIA INTERNACIONAL DE DERECHOS HUMANOS.•SISTEMA INTERAMERICANO II</t>
  </si>
  <si>
    <t>MÓDULO IV: ACCESO A LA JUSTICIA NACIONAL DE DERECHOS HUMANOS
• SISTEMA MEXICANO I</t>
  </si>
  <si>
    <t>MARTES DE CRÓNICAS
MESA REDONDA</t>
  </si>
  <si>
    <t>JUEZ MARCO TULIO MUÑOZ AMEZCUA</t>
  </si>
  <si>
    <t xml:space="preserve">LIC. CARLOS GUSTAVO PONCE NÚÑEZ </t>
  </si>
  <si>
    <t xml:space="preserve">DR, VICENTE FERNANDEZ FERNÁNDEZ </t>
  </si>
  <si>
    <t xml:space="preserve">MTRO. IGNACIO HERRERÍAS CUEVAS </t>
  </si>
  <si>
    <t>DR. DAVID CIENFUEGOS SALGADO</t>
  </si>
  <si>
    <t>DIPLOMADO "ACCESO A LA JUSTICIA EN MATERIA DE DERECHOS HUMANOS</t>
  </si>
  <si>
    <t>SISTEMA MEXICANO II</t>
  </si>
  <si>
    <t>MODELO GEENRAL DE CONTROL DE CONSTITUCIONALIDAD Y CONVENCIONALIDAD (PARÁMETRODE REGULARIDAD CONSTITUCIONAL)</t>
  </si>
  <si>
    <t>EXPERIENCIA LOCAL</t>
  </si>
  <si>
    <t>LA PAZ, B.C.S.</t>
  </si>
  <si>
    <t>6 Y  7 DE ABRIL DE 2016</t>
  </si>
  <si>
    <t>8 Y 9 DE ABRIL DE 2016</t>
  </si>
  <si>
    <t>15 AL 17 DE ABRIL DE 2016</t>
  </si>
  <si>
    <t>22 AL 24 DE ABRIL DE 2016</t>
  </si>
  <si>
    <t>MTRA. LAURA ORTIZ VALDEZ</t>
  </si>
  <si>
    <t>LIC. SALVADOR ÁVILA LAMAS</t>
  </si>
  <si>
    <t xml:space="preserve">MTRA. ANA SOFÍA TORRES MENCHACA. </t>
  </si>
  <si>
    <t xml:space="preserve">MTRA. ANA ELENA PALACIOS ORTEGA. </t>
  </si>
  <si>
    <t xml:space="preserve">MTRA. MARINETTE AGNES BRICARD GONZÁLEZ. </t>
  </si>
  <si>
    <t>MTRO. OSCAR EDUARDO GUIZAR LÓPEZ</t>
  </si>
  <si>
    <t>LIC. ENRIQUE ACEVEDO MEJÍA</t>
  </si>
  <si>
    <t>LIC. EDUARDO AGUIÑAGA JIMÉNEZ</t>
  </si>
  <si>
    <t>LIC. MA. DEL CARMEN LÓPEZ FABIÁN</t>
  </si>
  <si>
    <t>LIC. JUAN CARLOS RAMÍREZ SALAZAR</t>
  </si>
  <si>
    <t>LIC. INOCENCIO NOYOLA</t>
  </si>
  <si>
    <t>LIC. JUAN PAULO ALMAZÁN CUE</t>
  </si>
  <si>
    <t>LIC. LUIS ALBERTO FLORES MEDINA</t>
  </si>
  <si>
    <t>MINISTRO EN RETIRO MARIANO AZUELA GÜITRÓN</t>
  </si>
  <si>
    <t xml:space="preserve">LIC. ARACELI DEL ROCÍO HERNÁNDEZ CASTILLO </t>
  </si>
  <si>
    <t>CURSO AMPARO INDIRECTO</t>
  </si>
  <si>
    <t>CUIRSO AMPARO INDIRECTO</t>
  </si>
  <si>
    <t>CINE DEBATE "LA DECISIÓN MÁS DIFÍCIL"</t>
  </si>
  <si>
    <t>CONFERENCIA DE LA DECENA TRÁGICA AL TRIUNFO DE LOS CONSTITUCIONALISTAS</t>
  </si>
  <si>
    <t xml:space="preserve">MARTES DE CRONICAS. MESA REDONDA "DERECHOS DE LAS NIÑAS, NIÑOS Y ADOLESCENTES" </t>
  </si>
  <si>
    <t>CONFERENCIA: DERECHOS DE LAS VÍCTIMAS DEL DELITO EN EL MARCO DE LOS PROCESOS PENALES EN MÉXICO</t>
  </si>
  <si>
    <t>CONFERENCIA: CULTURA JURÍDICA Y JURISDICCIONAL</t>
  </si>
  <si>
    <t>PRESENTACIÓN DE PROTOCOLO " PROCOOLO DE ACTUACIÓN PARA QUIENES IMPARTEN  JUSTICIA EN CASOS  QUE INVOLUCREN NIÑAS,  NIÑOS Y ADOLESCENTES"</t>
  </si>
  <si>
    <t>EVOLUCIÓN DE LOS DERECHOS HUMANOS EN MÉXICO</t>
  </si>
  <si>
    <t>SISTEMA INTERAMERICANO</t>
  </si>
  <si>
    <t>JURISPRUDENCIA INTERAMERICANA RELEVANTE</t>
  </si>
  <si>
    <t>SISTEMA MEXICANO</t>
  </si>
  <si>
    <t>CADENA DE CUSTODIA</t>
  </si>
  <si>
    <t>PROCEDENCIA Y DEMANDA. SUBSTANCIACIÓN</t>
  </si>
  <si>
    <t>SUSPENSIÓN DEL ACTO RECLAMADO</t>
  </si>
  <si>
    <t>DEBATE DE PELÍCULA</t>
  </si>
  <si>
    <t>CONSTITUCIONALISTAS</t>
  </si>
  <si>
    <t>DERECHOS DE LOS NIÑOS</t>
  </si>
  <si>
    <t>DERECHOS DE LAS VÍCTIMAS</t>
  </si>
  <si>
    <t>CULTURA JURÍDICA</t>
  </si>
  <si>
    <t>PROTOCLO DE ACTUACIÓN</t>
  </si>
  <si>
    <t>SAN LUIS POTOSÍ</t>
  </si>
  <si>
    <t>02 DE ABRIL</t>
  </si>
  <si>
    <t>08 AL 10 DE ABRIL</t>
  </si>
  <si>
    <t xml:space="preserve">06, 20 Y 27 DE ABRIL </t>
  </si>
  <si>
    <t>04 Y 11 DE ABRIL</t>
  </si>
  <si>
    <t>18 Y 25 DE ABRIL</t>
  </si>
  <si>
    <t>07 DE ABRIL</t>
  </si>
  <si>
    <t>14 DE ABRIL</t>
  </si>
  <si>
    <t xml:space="preserve">LIC. EDUARDO PINEDA GARCIA LOURDES </t>
  </si>
  <si>
    <t>VIDEO CONFERENCIA (VARIOS DISERTANTES)</t>
  </si>
  <si>
    <t xml:space="preserve">MTRO.MANUEL DE JESÚS MÁRQUEZ GONZÁLEZ </t>
  </si>
  <si>
    <t xml:space="preserve">LIC. MARIA MONICA PACHECO GÓNGORA Y LIC. MONICA SEIS GONZALEZ </t>
  </si>
  <si>
    <t xml:space="preserve">MTRA. IRENE ERNESTINA SEVILLA GONZALEZ </t>
  </si>
  <si>
    <t>UNIDAD DE CRONICAS ( VIDEO CONFERENCIA )</t>
  </si>
  <si>
    <t>DR. ROBERTO LARA CHAGOYAN Y LIC. CECLIA ARMENGOL ALONSO (POR VIDEO CONFERENCIA ).</t>
  </si>
  <si>
    <t xml:space="preserve">LIC. PATRICIA ROBLEDO GONZALEZ </t>
  </si>
  <si>
    <t xml:space="preserve">LIC. ARTURO GUILLERMO LARIOS </t>
  </si>
  <si>
    <t xml:space="preserve">LIC. ALEJANDRO CARLOS ESPINOSA </t>
  </si>
  <si>
    <t xml:space="preserve">LIC. MIREYA CASTAÑEDA HERNANDEZ </t>
  </si>
  <si>
    <t xml:space="preserve">LIC.HECTOR PÉREZ GARCÍA </t>
  </si>
  <si>
    <t xml:space="preserve">LIC. CARLO ANTONIO DOMÍNGUEZ GORDILLO </t>
  </si>
  <si>
    <t>FABIOLA MARTÍNEZ RAMÍREZ</t>
  </si>
  <si>
    <t>GERMÁN MARTÍNEZ CISNEROS</t>
  </si>
  <si>
    <t>DR. JOSÉ ANTONIO SERRANO MORÁN</t>
  </si>
  <si>
    <t>JAIME ARTURO VERDÍN PÉREZ</t>
  </si>
  <si>
    <t>GABRIEL ARÉVALO MASCAREÑO</t>
  </si>
  <si>
    <t>JORGE HÉCTOR CORTÉS ORTIZ</t>
  </si>
  <si>
    <t xml:space="preserve">JORGE VICENTE GUTIÉRREZ NÚÑEZ </t>
  </si>
  <si>
    <t>LISBET VELASCO LEGOFF</t>
  </si>
  <si>
    <t>DOMINGA GARCÍA FLORES</t>
  </si>
  <si>
    <t>NORMA PARRA GARCÍA</t>
  </si>
  <si>
    <t xml:space="preserve">CINE DEBATE "LA DECISIÓN MAS DIFICIL" </t>
  </si>
  <si>
    <t>TALLER " SISTEMA PENAL ACUSATORIO"</t>
  </si>
  <si>
    <t>CONFERENCIA "VIDA , OBRA Y LEGADO DE VENUSTIANO CARRANZA"</t>
  </si>
  <si>
    <t>MESA DE DEBATE " DERECHO DE LAS NIÑAS , NIÑOS Y ADOLECENTES "</t>
  </si>
  <si>
    <t>CONFERENCIA "PRESENTACION DEL PROTOCOLO DE ACTUACION PARA QUIENES IMPARTEN JUSTICIA EN CASO QUE INVOLUCREN A NIÑAS , NIÑOS Y ADOLECENTES "</t>
  </si>
  <si>
    <t xml:space="preserve">PRESENTACION DE CRONICAS "EXPOSICION DEL ASUNTO : ACCION DE INCONSTITUCIONALIDAD 86/2009 (TRIBUNAL EN PLENO ) , A CARGO DE LA UNIDAD DE CRONICAS. </t>
  </si>
  <si>
    <t xml:space="preserve">PRESENTACION DE CRONICAS "ANALISIS DE LA RESOLUCION DE LA SUPREMA CORTE DE LA JUSTICIA DE LA NACION" </t>
  </si>
  <si>
    <t xml:space="preserve">DIPLOMADO "ACCESO A LA JUSTICA EN MATERIA DE DRECHOS HUMANOS " </t>
  </si>
  <si>
    <t xml:space="preserve">CURSO IUS </t>
  </si>
  <si>
    <t>ANÁISIS PROTOCOLO</t>
  </si>
  <si>
    <t xml:space="preserve">DERECHO </t>
  </si>
  <si>
    <t xml:space="preserve">DERECHO PENAL </t>
  </si>
  <si>
    <t xml:space="preserve">DERECHO CONSTITUCIONAL </t>
  </si>
  <si>
    <t xml:space="preserve">DERECHO INFANTIL </t>
  </si>
  <si>
    <t xml:space="preserve">DERECHOS HUMANOS </t>
  </si>
  <si>
    <t>ACCESO A LA JUISTICIA DE DERECHOS HUMANOS</t>
  </si>
  <si>
    <t>LA DESCISIÓN MÁS DIFÍCIL.</t>
  </si>
  <si>
    <t>PROTOCOLO DE ACTUACIÓN PARA QUIENES IMPARTEN JUSTICIA EN CASOS QUE INVOLUCREN NIÑOS, NIÑAS Y ADOLESCENTES.</t>
  </si>
  <si>
    <t>TEPIC, NAYARIT</t>
  </si>
  <si>
    <t>5 DE ABRIL 2016</t>
  </si>
  <si>
    <t>6 ,11 , 13 . 18 , 20 ,25 Y 27 DE ABRIL 2016</t>
  </si>
  <si>
    <t xml:space="preserve">11 DE ABRIL 2016 </t>
  </si>
  <si>
    <t xml:space="preserve">12 DE ABRIL 2016 </t>
  </si>
  <si>
    <t>13 DE ABRIL 2016</t>
  </si>
  <si>
    <t>19 DE ABRIL 2016</t>
  </si>
  <si>
    <t xml:space="preserve">27 DE ABRIL 2016 </t>
  </si>
  <si>
    <t>1 Y 2 DE ABRIL 2016</t>
  </si>
  <si>
    <t>8 Y 9 DE ABRIL 2016</t>
  </si>
  <si>
    <t xml:space="preserve">13 -15  DE ABRIL 2016 </t>
  </si>
  <si>
    <t>22 Y 23 DE ABRIL 2016</t>
  </si>
  <si>
    <t>29 Y 30 DE ABRIL DEL 2016</t>
  </si>
  <si>
    <t>02 Y 03 DE ABRIL</t>
  </si>
  <si>
    <t>15 AL 17 DE ABRIL</t>
  </si>
  <si>
    <t>SEMINARIO "CADENA DE CUSTODIA "</t>
  </si>
  <si>
    <t>CINE DEBATE "PELICULA LA DECISION MAS DIFICIL)</t>
  </si>
  <si>
    <t>CONF. MAGISTRAL "REFORMAS FISCALES DEL PRESENTE SEXENIO, ASPECTOS TRASCENDENTALES PARA SU DEFENSA"</t>
  </si>
  <si>
    <t>CICLO DE CRONICAS NIÑOS Y NIÑAS</t>
  </si>
  <si>
    <t>REFORMAS FISCALES</t>
  </si>
  <si>
    <t>6 Y 7 DE ABRIL 2016</t>
  </si>
  <si>
    <t>13 - 15 DE ABRIL 2016</t>
  </si>
  <si>
    <t>20 Y 21 DE ABRIL 2016</t>
  </si>
  <si>
    <t>27 Y 28 DE ABRIL 2016</t>
  </si>
  <si>
    <t>4,11,18 Y 25 ABRIL 2016</t>
  </si>
  <si>
    <t>12 DE ABRIL 2016</t>
  </si>
  <si>
    <t>22 DE ABRIL 2016</t>
  </si>
  <si>
    <t>29 DE ABRIL 2016</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</si>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</sst>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 "/>
    <numFmt numFmtId="168" formatCode="0.0000"/>
    <numFmt numFmtId="169" formatCode="[$$-80A]#,##0.00;[Red]\-[$$-80A]#,##0.00"/>
    <numFmt numFmtId="170" formatCode="[$$-80A]#,##0.00"/>
    <numFmt numFmtId="171" formatCode="&quot;$&quot;#,##0.00;[Red]&quot;$&quot;#,##0.00"/>
    <numFmt numFmtId="172" formatCode="[$-80A]d&quot; de &quot;mmmm&quot; de &quot;yyyy;@"/>
  </numFmts>
  <fonts count="9"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b/>
      <sz val="9"/>
      <color indexed="81"/>
      <name val="Tahoma"/>
      <family val="2"/>
    </font>
    <font>
      <sz val="9"/>
      <color indexed="81"/>
      <name val="Tahoma"/>
      <family val="2"/>
    </font>
    <font>
      <sz val="11"/>
      <name val="Arial"/>
      <family val="2"/>
    </font>
    <font>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16">
    <xf numFmtId="0" fontId="0" fillId="0" borderId="0" xfId="0"/>
    <xf numFmtId="165" fontId="6" fillId="0" borderId="1" xfId="0" applyNumberFormat="1" applyFont="1" applyBorder="1" applyAlignment="1">
      <alignment horizontal="center" vertical="center" wrapText="1"/>
    </xf>
    <xf numFmtId="165"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16"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right" vertical="center" wrapText="1"/>
    </xf>
    <xf numFmtId="49" fontId="6" fillId="2" borderId="1" xfId="0" applyNumberFormat="1" applyFont="1" applyFill="1" applyBorder="1" applyAlignment="1">
      <alignment horizontal="right" vertical="center" wrapText="1"/>
    </xf>
    <xf numFmtId="49" fontId="7" fillId="2"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4"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6" fillId="2" borderId="1" xfId="0" applyNumberFormat="1" applyFont="1" applyFill="1" applyBorder="1" applyAlignment="1">
      <alignment horizontal="right" vertical="center" wrapText="1"/>
    </xf>
    <xf numFmtId="16"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2" borderId="1" xfId="0" applyFont="1" applyFill="1" applyBorder="1" applyAlignment="1">
      <alignment horizontal="right" vertical="center" wrapText="1"/>
    </xf>
    <xf numFmtId="14" fontId="7"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4" fontId="6" fillId="0" borderId="1" xfId="2" applyNumberFormat="1" applyFont="1" applyFill="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6" fillId="2" borderId="1" xfId="1" applyNumberFormat="1" applyFont="1" applyFill="1" applyBorder="1" applyAlignment="1">
      <alignment horizontal="right" vertical="center" wrapText="1"/>
    </xf>
    <xf numFmtId="43" fontId="6" fillId="2" borderId="1" xfId="1" applyFont="1" applyFill="1" applyBorder="1" applyAlignment="1">
      <alignment horizontal="right" vertical="center" wrapText="1"/>
    </xf>
    <xf numFmtId="4" fontId="7" fillId="0" borderId="1" xfId="2"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8" fontId="6" fillId="0" borderId="1" xfId="0" applyNumberFormat="1" applyFont="1" applyBorder="1" applyAlignment="1">
      <alignment horizontal="right" vertical="center" wrapText="1"/>
    </xf>
    <xf numFmtId="166" fontId="6" fillId="2" borderId="1" xfId="3" applyNumberFormat="1" applyFont="1" applyFill="1" applyBorder="1" applyAlignment="1">
      <alignment horizontal="right" vertical="center" wrapText="1"/>
    </xf>
    <xf numFmtId="166" fontId="6" fillId="2" borderId="1" xfId="0" applyNumberFormat="1" applyFont="1" applyFill="1" applyBorder="1" applyAlignment="1">
      <alignment horizontal="right" vertical="center" wrapText="1"/>
    </xf>
    <xf numFmtId="167" fontId="6" fillId="2" borderId="1" xfId="3" applyNumberFormat="1" applyFont="1" applyFill="1" applyBorder="1" applyAlignment="1">
      <alignment horizontal="right" vertical="center" wrapText="1"/>
    </xf>
    <xf numFmtId="168" fontId="6" fillId="0" borderId="1" xfId="0" applyNumberFormat="1" applyFont="1" applyBorder="1" applyAlignment="1">
      <alignment horizontal="right" vertical="center" wrapText="1"/>
    </xf>
    <xf numFmtId="168" fontId="6" fillId="0" borderId="1" xfId="0" applyNumberFormat="1" applyFont="1" applyFill="1" applyBorder="1" applyAlignment="1">
      <alignment horizontal="right" vertical="center" wrapText="1"/>
    </xf>
    <xf numFmtId="8" fontId="6" fillId="2" borderId="1" xfId="2" applyNumberFormat="1" applyFont="1" applyFill="1" applyBorder="1" applyAlignment="1">
      <alignment horizontal="right" vertical="center" wrapText="1"/>
    </xf>
    <xf numFmtId="169" fontId="6" fillId="0" borderId="1" xfId="0" applyNumberFormat="1" applyFont="1" applyFill="1" applyBorder="1" applyAlignment="1">
      <alignment horizontal="right" vertical="center" wrapText="1"/>
    </xf>
    <xf numFmtId="169" fontId="6" fillId="0" borderId="1" xfId="0" applyNumberFormat="1" applyFont="1" applyBorder="1" applyAlignment="1">
      <alignment horizontal="right" vertical="center" wrapText="1"/>
    </xf>
    <xf numFmtId="169" fontId="6" fillId="2" borderId="1" xfId="0" applyNumberFormat="1" applyFont="1" applyFill="1" applyBorder="1" applyAlignment="1">
      <alignment horizontal="right" vertical="center" wrapText="1"/>
    </xf>
    <xf numFmtId="44" fontId="6" fillId="2" borderId="1" xfId="2" applyFont="1" applyFill="1" applyBorder="1" applyAlignment="1">
      <alignment horizontal="right" vertical="center" wrapText="1"/>
    </xf>
    <xf numFmtId="166" fontId="7" fillId="0" borderId="1" xfId="0" applyNumberFormat="1" applyFont="1" applyFill="1" applyBorder="1" applyAlignment="1">
      <alignment horizontal="right" vertical="center" wrapText="1"/>
    </xf>
    <xf numFmtId="4" fontId="6" fillId="2" borderId="1" xfId="2"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wrapText="1"/>
    </xf>
    <xf numFmtId="164" fontId="7" fillId="2" borderId="1" xfId="1" applyNumberFormat="1" applyFont="1" applyFill="1" applyBorder="1" applyAlignment="1">
      <alignment horizontal="right" vertical="center" wrapText="1"/>
    </xf>
    <xf numFmtId="164" fontId="6" fillId="0" borderId="1" xfId="1" applyNumberFormat="1" applyFont="1" applyFill="1" applyBorder="1" applyAlignment="1">
      <alignment horizontal="right" vertical="center" wrapText="1"/>
    </xf>
    <xf numFmtId="164" fontId="6" fillId="0" borderId="1" xfId="1" applyNumberFormat="1" applyFont="1" applyBorder="1" applyAlignment="1">
      <alignment horizontal="right" vertical="center" wrapText="1"/>
    </xf>
    <xf numFmtId="43" fontId="6" fillId="0" borderId="1" xfId="1" applyFont="1" applyBorder="1" applyAlignment="1">
      <alignment horizontal="right" vertical="center" wrapText="1"/>
    </xf>
    <xf numFmtId="170" fontId="6" fillId="0" borderId="1" xfId="2" applyNumberFormat="1" applyFont="1" applyFill="1" applyBorder="1" applyAlignment="1">
      <alignment horizontal="right" vertical="center" wrapText="1"/>
    </xf>
    <xf numFmtId="44" fontId="6" fillId="0" borderId="1" xfId="2" applyFont="1" applyBorder="1" applyAlignment="1">
      <alignment horizontal="right" vertical="center" wrapText="1"/>
    </xf>
    <xf numFmtId="44" fontId="7" fillId="0" borderId="1" xfId="2" applyFont="1" applyFill="1" applyBorder="1" applyAlignment="1">
      <alignment horizontal="right" vertical="center" wrapText="1"/>
    </xf>
    <xf numFmtId="8" fontId="6" fillId="0" borderId="1" xfId="0" applyNumberFormat="1" applyFont="1" applyFill="1" applyBorder="1" applyAlignment="1">
      <alignment horizontal="right" vertical="center" wrapText="1"/>
    </xf>
    <xf numFmtId="8" fontId="7" fillId="0" borderId="1" xfId="2" applyNumberFormat="1" applyFont="1" applyFill="1" applyBorder="1" applyAlignment="1">
      <alignment horizontal="right" vertical="center" wrapText="1"/>
    </xf>
    <xf numFmtId="8" fontId="6" fillId="0" borderId="1" xfId="2" applyNumberFormat="1" applyFont="1" applyFill="1" applyBorder="1" applyAlignment="1">
      <alignment horizontal="right" vertical="center" wrapText="1"/>
    </xf>
    <xf numFmtId="44" fontId="7" fillId="2" borderId="1" xfId="2" applyFont="1" applyFill="1" applyBorder="1" applyAlignment="1">
      <alignment horizontal="right" vertical="center" wrapText="1"/>
    </xf>
    <xf numFmtId="8" fontId="6" fillId="0" borderId="1" xfId="1" applyNumberFormat="1" applyFont="1" applyBorder="1" applyAlignment="1">
      <alignment horizontal="right" vertical="center" wrapText="1"/>
    </xf>
    <xf numFmtId="7" fontId="6" fillId="0" borderId="1" xfId="1" applyNumberFormat="1" applyFont="1" applyBorder="1" applyAlignment="1">
      <alignment horizontal="right" vertical="center" wrapText="1"/>
    </xf>
    <xf numFmtId="171" fontId="6" fillId="0" borderId="1" xfId="0" applyNumberFormat="1" applyFont="1" applyBorder="1" applyAlignment="1">
      <alignment horizontal="right" vertical="center" wrapText="1"/>
    </xf>
    <xf numFmtId="44" fontId="6" fillId="0" borderId="1" xfId="0" applyNumberFormat="1" applyFont="1" applyFill="1" applyBorder="1" applyAlignment="1">
      <alignment horizontal="right" vertical="center" wrapText="1"/>
    </xf>
    <xf numFmtId="2" fontId="7" fillId="0" borderId="1" xfId="0" applyNumberFormat="1" applyFont="1" applyFill="1" applyBorder="1" applyAlignment="1">
      <alignment horizontal="right" vertical="center" wrapText="1"/>
    </xf>
    <xf numFmtId="43" fontId="7" fillId="0" borderId="1" xfId="1" applyFont="1" applyFill="1" applyBorder="1" applyAlignment="1">
      <alignment horizontal="right" vertical="center" wrapText="1"/>
    </xf>
    <xf numFmtId="4" fontId="6" fillId="0" borderId="1" xfId="2" applyNumberFormat="1" applyFont="1" applyBorder="1" applyAlignment="1">
      <alignment horizontal="right" vertical="center" wrapText="1"/>
    </xf>
    <xf numFmtId="166" fontId="6" fillId="0" borderId="1" xfId="0" applyNumberFormat="1" applyFont="1" applyFill="1" applyBorder="1" applyAlignment="1">
      <alignment horizontal="right" vertical="center" wrapText="1"/>
    </xf>
    <xf numFmtId="4" fontId="6" fillId="0" borderId="1" xfId="0" applyNumberFormat="1" applyFont="1" applyBorder="1" applyAlignment="1">
      <alignment horizontal="right" vertical="center" wrapText="1"/>
    </xf>
    <xf numFmtId="6" fontId="6" fillId="0" borderId="1" xfId="2" applyNumberFormat="1" applyFont="1" applyBorder="1" applyAlignment="1">
      <alignment horizontal="right" vertical="center" wrapText="1"/>
    </xf>
    <xf numFmtId="44" fontId="7" fillId="0" borderId="1" xfId="0" applyNumberFormat="1" applyFont="1" applyFill="1" applyBorder="1" applyAlignment="1">
      <alignment horizontal="right"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14" fontId="6" fillId="0" borderId="2"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 fontId="6" fillId="2" borderId="2" xfId="0" applyNumberFormat="1" applyFont="1" applyFill="1" applyBorder="1" applyAlignment="1">
      <alignment horizontal="center" vertical="center" wrapText="1"/>
    </xf>
    <xf numFmtId="16" fontId="6" fillId="2" borderId="3" xfId="0" applyNumberFormat="1" applyFont="1" applyFill="1" applyBorder="1" applyAlignment="1">
      <alignment horizontal="center" vertical="center" wrapText="1"/>
    </xf>
    <xf numFmtId="16" fontId="6"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15" fontId="6" fillId="2" borderId="1" xfId="3"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3"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4" fontId="6" fillId="0" borderId="1" xfId="2" applyFont="1" applyBorder="1" applyAlignment="1">
      <alignment horizontal="right" vertical="center" wrapText="1"/>
    </xf>
    <xf numFmtId="49" fontId="6" fillId="0" borderId="1" xfId="0" applyNumberFormat="1" applyFont="1" applyFill="1" applyBorder="1" applyAlignment="1">
      <alignment horizontal="center" vertical="center" wrapText="1"/>
    </xf>
    <xf numFmtId="44" fontId="7" fillId="0" borderId="1" xfId="2" applyFont="1" applyFill="1" applyBorder="1" applyAlignment="1">
      <alignment horizontal="right" vertical="center" wrapText="1"/>
    </xf>
    <xf numFmtId="14" fontId="6" fillId="0"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16" fontId="6" fillId="0" borderId="1" xfId="0" applyNumberFormat="1" applyFont="1" applyFill="1" applyBorder="1" applyAlignment="1">
      <alignment horizontal="center" vertical="center" wrapText="1"/>
    </xf>
    <xf numFmtId="172" fontId="6" fillId="0" borderId="1" xfId="0" applyNumberFormat="1" applyFont="1" applyBorder="1" applyAlignment="1">
      <alignment horizontal="center" vertical="center" wrapText="1"/>
    </xf>
    <xf numFmtId="172" fontId="6" fillId="2" borderId="1"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cellXfs>
  <cellStyles count="4">
    <cellStyle name="Millares" xfId="1" builtinId="3"/>
    <cellStyle name="Moneda" xfId="2" builtinId="4"/>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83"/>
  <sheetViews>
    <sheetView tabSelected="1" zoomScale="90" zoomScaleNormal="90" workbookViewId="0">
      <pane ySplit="1" topLeftCell="A2" activePane="bottomLeft" state="frozen"/>
      <selection pane="bottomLeft" activeCell="A2" sqref="A2:A4"/>
    </sheetView>
  </sheetViews>
  <sheetFormatPr baseColWidth="10" defaultRowHeight="14.25" x14ac:dyDescent="0.25"/>
  <cols>
    <col min="1" max="1" width="17.140625" style="72" customWidth="1"/>
    <col min="2" max="2" width="29.140625" style="72" customWidth="1"/>
    <col min="3" max="3" width="49" style="72" customWidth="1"/>
    <col min="4" max="4" width="48.85546875" style="72" customWidth="1"/>
    <col min="5" max="5" width="20.28515625" style="72" customWidth="1"/>
    <col min="6" max="6" width="15" style="72" customWidth="1"/>
    <col min="7" max="8" width="20.5703125" style="73" customWidth="1"/>
    <col min="9" max="16384" width="11.42578125" style="72"/>
  </cols>
  <sheetData>
    <row r="1" spans="1:8" ht="45" x14ac:dyDescent="0.25">
      <c r="A1" s="71" t="s">
        <v>0</v>
      </c>
      <c r="B1" s="71" t="s">
        <v>1</v>
      </c>
      <c r="C1" s="71" t="s">
        <v>2</v>
      </c>
      <c r="D1" s="71" t="s">
        <v>3</v>
      </c>
      <c r="E1" s="71" t="s">
        <v>4</v>
      </c>
      <c r="F1" s="71" t="s">
        <v>5</v>
      </c>
      <c r="G1" s="71" t="s">
        <v>6</v>
      </c>
      <c r="H1" s="71" t="s">
        <v>7</v>
      </c>
    </row>
    <row r="2" spans="1:8" x14ac:dyDescent="0.25">
      <c r="A2" s="86" t="s">
        <v>8</v>
      </c>
      <c r="B2" s="87" t="s">
        <v>9</v>
      </c>
      <c r="C2" s="87" t="s">
        <v>10</v>
      </c>
      <c r="D2" s="87" t="s">
        <v>11</v>
      </c>
      <c r="E2" s="86" t="s">
        <v>12</v>
      </c>
      <c r="F2" s="88" t="s">
        <v>13</v>
      </c>
      <c r="G2" s="27">
        <v>4250</v>
      </c>
      <c r="H2" s="27">
        <v>3889</v>
      </c>
    </row>
    <row r="3" spans="1:8" x14ac:dyDescent="0.25">
      <c r="A3" s="86"/>
      <c r="B3" s="87"/>
      <c r="C3" s="87"/>
      <c r="D3" s="87"/>
      <c r="E3" s="86"/>
      <c r="F3" s="89"/>
      <c r="G3" s="27">
        <v>1852</v>
      </c>
      <c r="H3" s="27"/>
    </row>
    <row r="4" spans="1:8" x14ac:dyDescent="0.25">
      <c r="A4" s="86"/>
      <c r="B4" s="87"/>
      <c r="C4" s="87"/>
      <c r="D4" s="87"/>
      <c r="E4" s="86"/>
      <c r="F4" s="89"/>
      <c r="G4" s="27"/>
      <c r="H4" s="66">
        <v>430</v>
      </c>
    </row>
    <row r="5" spans="1:8" x14ac:dyDescent="0.25">
      <c r="A5" s="86" t="s">
        <v>14</v>
      </c>
      <c r="B5" s="87" t="s">
        <v>15</v>
      </c>
      <c r="C5" s="87" t="s">
        <v>10</v>
      </c>
      <c r="D5" s="87" t="s">
        <v>16</v>
      </c>
      <c r="E5" s="86" t="s">
        <v>12</v>
      </c>
      <c r="F5" s="88" t="s">
        <v>17</v>
      </c>
      <c r="G5" s="27">
        <v>2082</v>
      </c>
      <c r="H5" s="27"/>
    </row>
    <row r="6" spans="1:8" x14ac:dyDescent="0.25">
      <c r="A6" s="86"/>
      <c r="B6" s="87"/>
      <c r="C6" s="87"/>
      <c r="D6" s="87"/>
      <c r="E6" s="86"/>
      <c r="F6" s="89"/>
      <c r="G6" s="27">
        <v>1886</v>
      </c>
      <c r="H6" s="27">
        <v>1042</v>
      </c>
    </row>
    <row r="7" spans="1:8" x14ac:dyDescent="0.25">
      <c r="A7" s="86"/>
      <c r="B7" s="87"/>
      <c r="C7" s="87"/>
      <c r="D7" s="87"/>
      <c r="E7" s="86"/>
      <c r="F7" s="89"/>
      <c r="G7" s="27"/>
      <c r="H7" s="66"/>
    </row>
    <row r="8" spans="1:8" x14ac:dyDescent="0.25">
      <c r="A8" s="86" t="s">
        <v>18</v>
      </c>
      <c r="B8" s="87" t="s">
        <v>15</v>
      </c>
      <c r="C8" s="87" t="s">
        <v>10</v>
      </c>
      <c r="D8" s="87" t="s">
        <v>19</v>
      </c>
      <c r="E8" s="86" t="s">
        <v>12</v>
      </c>
      <c r="F8" s="88" t="s">
        <v>20</v>
      </c>
      <c r="G8" s="27">
        <v>2452</v>
      </c>
      <c r="H8" s="27"/>
    </row>
    <row r="9" spans="1:8" x14ac:dyDescent="0.25">
      <c r="A9" s="86"/>
      <c r="B9" s="87"/>
      <c r="C9" s="87"/>
      <c r="D9" s="87"/>
      <c r="E9" s="86"/>
      <c r="F9" s="89"/>
      <c r="G9" s="27">
        <v>1830</v>
      </c>
      <c r="H9" s="27">
        <v>1042</v>
      </c>
    </row>
    <row r="10" spans="1:8" x14ac:dyDescent="0.25">
      <c r="A10" s="86"/>
      <c r="B10" s="87"/>
      <c r="C10" s="87"/>
      <c r="D10" s="87"/>
      <c r="E10" s="86"/>
      <c r="F10" s="89"/>
      <c r="G10" s="27"/>
      <c r="H10" s="66"/>
    </row>
    <row r="11" spans="1:8" x14ac:dyDescent="0.25">
      <c r="A11" s="86" t="s">
        <v>21</v>
      </c>
      <c r="B11" s="87" t="s">
        <v>15</v>
      </c>
      <c r="C11" s="87" t="s">
        <v>10</v>
      </c>
      <c r="D11" s="87" t="s">
        <v>22</v>
      </c>
      <c r="E11" s="86" t="s">
        <v>12</v>
      </c>
      <c r="F11" s="88" t="s">
        <v>23</v>
      </c>
      <c r="G11" s="27">
        <v>2370</v>
      </c>
      <c r="H11" s="27"/>
    </row>
    <row r="12" spans="1:8" x14ac:dyDescent="0.25">
      <c r="A12" s="86"/>
      <c r="B12" s="87"/>
      <c r="C12" s="87"/>
      <c r="D12" s="87"/>
      <c r="E12" s="86"/>
      <c r="F12" s="89"/>
      <c r="G12" s="27">
        <v>1590</v>
      </c>
      <c r="H12" s="27">
        <v>1042</v>
      </c>
    </row>
    <row r="13" spans="1:8" x14ac:dyDescent="0.25">
      <c r="A13" s="86"/>
      <c r="B13" s="87"/>
      <c r="C13" s="87"/>
      <c r="D13" s="87"/>
      <c r="E13" s="86"/>
      <c r="F13" s="89"/>
      <c r="G13" s="27"/>
      <c r="H13" s="66"/>
    </row>
    <row r="14" spans="1:8" x14ac:dyDescent="0.25">
      <c r="A14" s="86" t="s">
        <v>24</v>
      </c>
      <c r="B14" s="87" t="s">
        <v>25</v>
      </c>
      <c r="C14" s="87" t="s">
        <v>10</v>
      </c>
      <c r="D14" s="87" t="s">
        <v>26</v>
      </c>
      <c r="E14" s="86" t="s">
        <v>12</v>
      </c>
      <c r="F14" s="90" t="s">
        <v>27</v>
      </c>
      <c r="G14" s="27"/>
      <c r="H14" s="27"/>
    </row>
    <row r="15" spans="1:8" x14ac:dyDescent="0.25">
      <c r="A15" s="86"/>
      <c r="B15" s="87"/>
      <c r="C15" s="87"/>
      <c r="D15" s="87"/>
      <c r="E15" s="86"/>
      <c r="F15" s="86"/>
      <c r="G15" s="27"/>
      <c r="H15" s="27"/>
    </row>
    <row r="16" spans="1:8" x14ac:dyDescent="0.25">
      <c r="A16" s="86"/>
      <c r="B16" s="87"/>
      <c r="C16" s="87"/>
      <c r="D16" s="87"/>
      <c r="E16" s="86"/>
      <c r="F16" s="86"/>
      <c r="G16" s="27"/>
      <c r="H16" s="66"/>
    </row>
    <row r="17" spans="1:8" x14ac:dyDescent="0.25">
      <c r="A17" s="86" t="s">
        <v>28</v>
      </c>
      <c r="B17" s="87" t="s">
        <v>29</v>
      </c>
      <c r="C17" s="87" t="s">
        <v>30</v>
      </c>
      <c r="D17" s="87" t="s">
        <v>31</v>
      </c>
      <c r="E17" s="86" t="s">
        <v>12</v>
      </c>
      <c r="F17" s="90" t="s">
        <v>32</v>
      </c>
      <c r="G17" s="27">
        <v>3836</v>
      </c>
      <c r="H17" s="27">
        <v>5170.82</v>
      </c>
    </row>
    <row r="18" spans="1:8" x14ac:dyDescent="0.25">
      <c r="A18" s="86"/>
      <c r="B18" s="87"/>
      <c r="C18" s="87"/>
      <c r="D18" s="87"/>
      <c r="E18" s="86"/>
      <c r="F18" s="86"/>
      <c r="G18" s="27">
        <v>2000</v>
      </c>
      <c r="H18" s="27"/>
    </row>
    <row r="19" spans="1:8" x14ac:dyDescent="0.25">
      <c r="A19" s="86"/>
      <c r="B19" s="87"/>
      <c r="C19" s="87"/>
      <c r="D19" s="87"/>
      <c r="E19" s="86"/>
      <c r="F19" s="86"/>
      <c r="G19" s="27"/>
      <c r="H19" s="66">
        <v>430</v>
      </c>
    </row>
    <row r="20" spans="1:8" x14ac:dyDescent="0.25">
      <c r="A20" s="86" t="s">
        <v>33</v>
      </c>
      <c r="B20" s="87" t="s">
        <v>34</v>
      </c>
      <c r="C20" s="87" t="s">
        <v>30</v>
      </c>
      <c r="D20" s="87" t="s">
        <v>35</v>
      </c>
      <c r="E20" s="86" t="s">
        <v>12</v>
      </c>
      <c r="F20" s="88" t="s">
        <v>36</v>
      </c>
      <c r="G20" s="27">
        <v>4259</v>
      </c>
      <c r="H20" s="27">
        <v>5170.82</v>
      </c>
    </row>
    <row r="21" spans="1:8" x14ac:dyDescent="0.25">
      <c r="A21" s="86"/>
      <c r="B21" s="87"/>
      <c r="C21" s="87"/>
      <c r="D21" s="87"/>
      <c r="E21" s="86"/>
      <c r="F21" s="89"/>
      <c r="G21" s="27">
        <v>1301</v>
      </c>
      <c r="H21" s="27"/>
    </row>
    <row r="22" spans="1:8" x14ac:dyDescent="0.25">
      <c r="A22" s="86"/>
      <c r="B22" s="87"/>
      <c r="C22" s="87"/>
      <c r="D22" s="87"/>
      <c r="E22" s="86"/>
      <c r="F22" s="89"/>
      <c r="G22" s="27"/>
      <c r="H22" s="66">
        <v>930</v>
      </c>
    </row>
    <row r="23" spans="1:8" ht="20.100000000000001" customHeight="1" x14ac:dyDescent="0.25">
      <c r="A23" s="86" t="s">
        <v>37</v>
      </c>
      <c r="B23" s="87" t="s">
        <v>15</v>
      </c>
      <c r="C23" s="87" t="s">
        <v>38</v>
      </c>
      <c r="D23" s="87" t="s">
        <v>38</v>
      </c>
      <c r="E23" s="86" t="s">
        <v>12</v>
      </c>
      <c r="F23" s="90" t="s">
        <v>39</v>
      </c>
      <c r="G23" s="27"/>
      <c r="H23" s="27"/>
    </row>
    <row r="24" spans="1:8" ht="20.100000000000001" customHeight="1" x14ac:dyDescent="0.25">
      <c r="A24" s="86"/>
      <c r="B24" s="87"/>
      <c r="C24" s="87"/>
      <c r="D24" s="87"/>
      <c r="E24" s="86"/>
      <c r="F24" s="86"/>
      <c r="G24" s="27">
        <v>929</v>
      </c>
      <c r="H24" s="27">
        <v>1042</v>
      </c>
    </row>
    <row r="25" spans="1:8" ht="20.100000000000001" customHeight="1" x14ac:dyDescent="0.25">
      <c r="A25" s="86"/>
      <c r="B25" s="87"/>
      <c r="C25" s="87"/>
      <c r="D25" s="87"/>
      <c r="E25" s="86"/>
      <c r="F25" s="86"/>
      <c r="G25" s="27"/>
      <c r="H25" s="66"/>
    </row>
    <row r="26" spans="1:8" x14ac:dyDescent="0.25">
      <c r="A26" s="86" t="s">
        <v>40</v>
      </c>
      <c r="B26" s="87" t="s">
        <v>41</v>
      </c>
      <c r="C26" s="87" t="s">
        <v>42</v>
      </c>
      <c r="D26" s="87" t="s">
        <v>42</v>
      </c>
      <c r="E26" s="86" t="s">
        <v>12</v>
      </c>
      <c r="F26" s="90" t="s">
        <v>43</v>
      </c>
      <c r="G26" s="27"/>
      <c r="H26" s="27"/>
    </row>
    <row r="27" spans="1:8" x14ac:dyDescent="0.25">
      <c r="A27" s="86"/>
      <c r="B27" s="87"/>
      <c r="C27" s="87"/>
      <c r="D27" s="87"/>
      <c r="E27" s="86"/>
      <c r="F27" s="86"/>
      <c r="G27" s="27">
        <v>1000</v>
      </c>
      <c r="H27" s="27">
        <v>918</v>
      </c>
    </row>
    <row r="28" spans="1:8" x14ac:dyDescent="0.25">
      <c r="A28" s="86"/>
      <c r="B28" s="87"/>
      <c r="C28" s="87"/>
      <c r="D28" s="87"/>
      <c r="E28" s="86"/>
      <c r="F28" s="86"/>
      <c r="G28" s="27"/>
      <c r="H28" s="66"/>
    </row>
    <row r="29" spans="1:8" x14ac:dyDescent="0.25">
      <c r="A29" s="86" t="s">
        <v>44</v>
      </c>
      <c r="B29" s="87" t="s">
        <v>45</v>
      </c>
      <c r="C29" s="87" t="s">
        <v>42</v>
      </c>
      <c r="D29" s="87" t="s">
        <v>42</v>
      </c>
      <c r="E29" s="86" t="s">
        <v>12</v>
      </c>
      <c r="F29" s="90" t="s">
        <v>43</v>
      </c>
      <c r="G29" s="27"/>
      <c r="H29" s="27"/>
    </row>
    <row r="30" spans="1:8" x14ac:dyDescent="0.25">
      <c r="A30" s="86"/>
      <c r="B30" s="87"/>
      <c r="C30" s="87"/>
      <c r="D30" s="87"/>
      <c r="E30" s="86"/>
      <c r="F30" s="86"/>
      <c r="G30" s="27">
        <v>658</v>
      </c>
      <c r="H30" s="27">
        <v>918</v>
      </c>
    </row>
    <row r="31" spans="1:8" x14ac:dyDescent="0.25">
      <c r="A31" s="86"/>
      <c r="B31" s="87"/>
      <c r="C31" s="87"/>
      <c r="D31" s="87"/>
      <c r="E31" s="86"/>
      <c r="F31" s="86"/>
      <c r="G31" s="27"/>
      <c r="H31" s="66"/>
    </row>
    <row r="32" spans="1:8" x14ac:dyDescent="0.25">
      <c r="A32" s="86" t="s">
        <v>46</v>
      </c>
      <c r="B32" s="87" t="s">
        <v>47</v>
      </c>
      <c r="C32" s="87" t="s">
        <v>42</v>
      </c>
      <c r="D32" s="87" t="s">
        <v>42</v>
      </c>
      <c r="E32" s="86" t="s">
        <v>12</v>
      </c>
      <c r="F32" s="90" t="s">
        <v>43</v>
      </c>
      <c r="G32" s="27"/>
      <c r="H32" s="27"/>
    </row>
    <row r="33" spans="1:8" x14ac:dyDescent="0.25">
      <c r="A33" s="86"/>
      <c r="B33" s="87"/>
      <c r="C33" s="87"/>
      <c r="D33" s="87"/>
      <c r="E33" s="86"/>
      <c r="F33" s="86"/>
      <c r="G33" s="27">
        <v>1000</v>
      </c>
      <c r="H33" s="27">
        <v>398</v>
      </c>
    </row>
    <row r="34" spans="1:8" x14ac:dyDescent="0.25">
      <c r="A34" s="86"/>
      <c r="B34" s="87"/>
      <c r="C34" s="87"/>
      <c r="D34" s="87"/>
      <c r="E34" s="86"/>
      <c r="F34" s="86"/>
      <c r="G34" s="27"/>
      <c r="H34" s="66"/>
    </row>
    <row r="35" spans="1:8" x14ac:dyDescent="0.25">
      <c r="A35" s="86" t="s">
        <v>48</v>
      </c>
      <c r="B35" s="87" t="s">
        <v>49</v>
      </c>
      <c r="C35" s="87" t="s">
        <v>50</v>
      </c>
      <c r="D35" s="87" t="s">
        <v>50</v>
      </c>
      <c r="E35" s="86" t="s">
        <v>12</v>
      </c>
      <c r="F35" s="90" t="s">
        <v>51</v>
      </c>
      <c r="G35" s="27"/>
      <c r="H35" s="27"/>
    </row>
    <row r="36" spans="1:8" x14ac:dyDescent="0.25">
      <c r="A36" s="86"/>
      <c r="B36" s="87"/>
      <c r="C36" s="87"/>
      <c r="D36" s="87"/>
      <c r="E36" s="86"/>
      <c r="F36" s="86"/>
      <c r="G36" s="27"/>
      <c r="H36" s="27"/>
    </row>
    <row r="37" spans="1:8" x14ac:dyDescent="0.25">
      <c r="A37" s="86"/>
      <c r="B37" s="87"/>
      <c r="C37" s="87"/>
      <c r="D37" s="87"/>
      <c r="E37" s="86"/>
      <c r="F37" s="86"/>
      <c r="G37" s="27"/>
      <c r="H37" s="66"/>
    </row>
    <row r="38" spans="1:8" ht="24.95" customHeight="1" x14ac:dyDescent="0.25">
      <c r="A38" s="86" t="s">
        <v>52</v>
      </c>
      <c r="B38" s="87" t="s">
        <v>25</v>
      </c>
      <c r="C38" s="87" t="s">
        <v>53</v>
      </c>
      <c r="D38" s="87" t="s">
        <v>53</v>
      </c>
      <c r="E38" s="86" t="s">
        <v>12</v>
      </c>
      <c r="F38" s="90" t="s">
        <v>54</v>
      </c>
      <c r="G38" s="27"/>
      <c r="H38" s="27"/>
    </row>
    <row r="39" spans="1:8" ht="24.95" customHeight="1" x14ac:dyDescent="0.25">
      <c r="A39" s="86"/>
      <c r="B39" s="87"/>
      <c r="C39" s="87"/>
      <c r="D39" s="87"/>
      <c r="E39" s="86"/>
      <c r="F39" s="86"/>
      <c r="G39" s="27"/>
      <c r="H39" s="27"/>
    </row>
    <row r="40" spans="1:8" ht="24.95" customHeight="1" x14ac:dyDescent="0.25">
      <c r="A40" s="86"/>
      <c r="B40" s="87"/>
      <c r="C40" s="87"/>
      <c r="D40" s="87"/>
      <c r="E40" s="86"/>
      <c r="F40" s="86"/>
      <c r="G40" s="27"/>
      <c r="H40" s="66"/>
    </row>
    <row r="41" spans="1:8" ht="24.95" customHeight="1" x14ac:dyDescent="0.25">
      <c r="A41" s="86" t="s">
        <v>55</v>
      </c>
      <c r="B41" s="87" t="s">
        <v>56</v>
      </c>
      <c r="C41" s="87" t="s">
        <v>57</v>
      </c>
      <c r="D41" s="87" t="s">
        <v>57</v>
      </c>
      <c r="E41" s="86" t="s">
        <v>12</v>
      </c>
      <c r="F41" s="90" t="s">
        <v>58</v>
      </c>
      <c r="G41" s="27"/>
      <c r="H41" s="27"/>
    </row>
    <row r="42" spans="1:8" ht="24.95" customHeight="1" x14ac:dyDescent="0.25">
      <c r="A42" s="86"/>
      <c r="B42" s="87"/>
      <c r="C42" s="87"/>
      <c r="D42" s="87"/>
      <c r="E42" s="86"/>
      <c r="F42" s="86"/>
      <c r="G42" s="27"/>
      <c r="H42" s="27"/>
    </row>
    <row r="43" spans="1:8" ht="24.95" customHeight="1" x14ac:dyDescent="0.25">
      <c r="A43" s="86"/>
      <c r="B43" s="87"/>
      <c r="C43" s="87"/>
      <c r="D43" s="87"/>
      <c r="E43" s="86"/>
      <c r="F43" s="86"/>
      <c r="G43" s="27"/>
      <c r="H43" s="66"/>
    </row>
    <row r="44" spans="1:8" x14ac:dyDescent="0.25">
      <c r="A44" s="86" t="s">
        <v>59</v>
      </c>
      <c r="B44" s="87" t="s">
        <v>60</v>
      </c>
      <c r="C44" s="87" t="s">
        <v>61</v>
      </c>
      <c r="D44" s="87" t="s">
        <v>61</v>
      </c>
      <c r="E44" s="86" t="s">
        <v>12</v>
      </c>
      <c r="F44" s="90" t="s">
        <v>62</v>
      </c>
      <c r="G44" s="27"/>
      <c r="H44" s="27"/>
    </row>
    <row r="45" spans="1:8" x14ac:dyDescent="0.25">
      <c r="A45" s="86"/>
      <c r="B45" s="87"/>
      <c r="C45" s="87"/>
      <c r="D45" s="87"/>
      <c r="E45" s="86"/>
      <c r="F45" s="86"/>
      <c r="G45" s="27"/>
      <c r="H45" s="27"/>
    </row>
    <row r="46" spans="1:8" x14ac:dyDescent="0.25">
      <c r="A46" s="86"/>
      <c r="B46" s="87"/>
      <c r="C46" s="87"/>
      <c r="D46" s="87"/>
      <c r="E46" s="86"/>
      <c r="F46" s="86"/>
      <c r="G46" s="27"/>
      <c r="H46" s="66"/>
    </row>
    <row r="47" spans="1:8" x14ac:dyDescent="0.25">
      <c r="A47" s="86" t="s">
        <v>63</v>
      </c>
      <c r="B47" s="87" t="s">
        <v>64</v>
      </c>
      <c r="C47" s="87" t="s">
        <v>61</v>
      </c>
      <c r="D47" s="87" t="s">
        <v>61</v>
      </c>
      <c r="E47" s="86" t="s">
        <v>12</v>
      </c>
      <c r="F47" s="90" t="s">
        <v>62</v>
      </c>
      <c r="G47" s="27"/>
      <c r="H47" s="27"/>
    </row>
    <row r="48" spans="1:8" x14ac:dyDescent="0.25">
      <c r="A48" s="86"/>
      <c r="B48" s="87"/>
      <c r="C48" s="87"/>
      <c r="D48" s="87"/>
      <c r="E48" s="86"/>
      <c r="F48" s="86"/>
      <c r="G48" s="27"/>
      <c r="H48" s="27"/>
    </row>
    <row r="49" spans="1:8" x14ac:dyDescent="0.25">
      <c r="A49" s="86"/>
      <c r="B49" s="87"/>
      <c r="C49" s="87"/>
      <c r="D49" s="87"/>
      <c r="E49" s="86"/>
      <c r="F49" s="86"/>
      <c r="G49" s="27"/>
      <c r="H49" s="66"/>
    </row>
    <row r="50" spans="1:8" x14ac:dyDescent="0.25">
      <c r="A50" s="86" t="s">
        <v>65</v>
      </c>
      <c r="B50" s="87" t="s">
        <v>66</v>
      </c>
      <c r="C50" s="87" t="s">
        <v>61</v>
      </c>
      <c r="D50" s="87" t="s">
        <v>61</v>
      </c>
      <c r="E50" s="86" t="s">
        <v>12</v>
      </c>
      <c r="F50" s="90" t="s">
        <v>62</v>
      </c>
      <c r="G50" s="27"/>
      <c r="H50" s="27"/>
    </row>
    <row r="51" spans="1:8" x14ac:dyDescent="0.25">
      <c r="A51" s="86"/>
      <c r="B51" s="87"/>
      <c r="C51" s="87"/>
      <c r="D51" s="87"/>
      <c r="E51" s="86"/>
      <c r="F51" s="86"/>
      <c r="G51" s="27"/>
      <c r="H51" s="27"/>
    </row>
    <row r="52" spans="1:8" x14ac:dyDescent="0.25">
      <c r="A52" s="86"/>
      <c r="B52" s="87"/>
      <c r="C52" s="87"/>
      <c r="D52" s="87"/>
      <c r="E52" s="86"/>
      <c r="F52" s="86"/>
      <c r="G52" s="27"/>
      <c r="H52" s="66"/>
    </row>
    <row r="53" spans="1:8" x14ac:dyDescent="0.25">
      <c r="A53" s="91" t="s">
        <v>67</v>
      </c>
      <c r="B53" s="93" t="s">
        <v>68</v>
      </c>
      <c r="C53" s="91" t="s">
        <v>69</v>
      </c>
      <c r="D53" s="91" t="s">
        <v>70</v>
      </c>
      <c r="E53" s="93" t="s">
        <v>71</v>
      </c>
      <c r="F53" s="94" t="s">
        <v>72</v>
      </c>
      <c r="G53" s="28"/>
      <c r="H53" s="28">
        <v>0</v>
      </c>
    </row>
    <row r="54" spans="1:8" x14ac:dyDescent="0.25">
      <c r="A54" s="91"/>
      <c r="B54" s="93"/>
      <c r="C54" s="91"/>
      <c r="D54" s="89"/>
      <c r="E54" s="93"/>
      <c r="F54" s="94"/>
      <c r="G54" s="28">
        <v>0</v>
      </c>
      <c r="H54" s="28">
        <v>0</v>
      </c>
    </row>
    <row r="55" spans="1:8" x14ac:dyDescent="0.25">
      <c r="A55" s="91"/>
      <c r="B55" s="93"/>
      <c r="C55" s="91"/>
      <c r="D55" s="89"/>
      <c r="E55" s="93"/>
      <c r="F55" s="94"/>
      <c r="G55" s="29"/>
      <c r="H55" s="28">
        <v>0</v>
      </c>
    </row>
    <row r="56" spans="1:8" x14ac:dyDescent="0.25">
      <c r="A56" s="91" t="s">
        <v>1734</v>
      </c>
      <c r="B56" s="92" t="s">
        <v>73</v>
      </c>
      <c r="C56" s="91" t="s">
        <v>74</v>
      </c>
      <c r="D56" s="91" t="s">
        <v>75</v>
      </c>
      <c r="E56" s="93" t="s">
        <v>71</v>
      </c>
      <c r="F56" s="94" t="s">
        <v>76</v>
      </c>
      <c r="G56" s="28"/>
      <c r="H56" s="28">
        <v>0</v>
      </c>
    </row>
    <row r="57" spans="1:8" x14ac:dyDescent="0.25">
      <c r="A57" s="91"/>
      <c r="B57" s="92"/>
      <c r="C57" s="91"/>
      <c r="D57" s="89"/>
      <c r="E57" s="93"/>
      <c r="F57" s="94"/>
      <c r="G57" s="28">
        <v>0</v>
      </c>
      <c r="H57" s="28">
        <v>0</v>
      </c>
    </row>
    <row r="58" spans="1:8" x14ac:dyDescent="0.25">
      <c r="A58" s="91"/>
      <c r="B58" s="92"/>
      <c r="C58" s="91"/>
      <c r="D58" s="89"/>
      <c r="E58" s="93"/>
      <c r="F58" s="94"/>
      <c r="G58" s="29"/>
      <c r="H58" s="28">
        <v>0</v>
      </c>
    </row>
    <row r="59" spans="1:8" x14ac:dyDescent="0.25">
      <c r="A59" s="91" t="s">
        <v>77</v>
      </c>
      <c r="B59" s="91" t="s">
        <v>78</v>
      </c>
      <c r="C59" s="91" t="s">
        <v>69</v>
      </c>
      <c r="D59" s="91" t="s">
        <v>79</v>
      </c>
      <c r="E59" s="93" t="s">
        <v>71</v>
      </c>
      <c r="F59" s="93" t="s">
        <v>80</v>
      </c>
      <c r="G59" s="28"/>
      <c r="H59" s="28">
        <v>0</v>
      </c>
    </row>
    <row r="60" spans="1:8" x14ac:dyDescent="0.25">
      <c r="A60" s="91"/>
      <c r="B60" s="91"/>
      <c r="C60" s="91"/>
      <c r="D60" s="91"/>
      <c r="E60" s="93"/>
      <c r="F60" s="93"/>
      <c r="G60" s="28">
        <v>0</v>
      </c>
      <c r="H60" s="28">
        <v>0</v>
      </c>
    </row>
    <row r="61" spans="1:8" x14ac:dyDescent="0.25">
      <c r="A61" s="91"/>
      <c r="B61" s="91"/>
      <c r="C61" s="91"/>
      <c r="D61" s="91"/>
      <c r="E61" s="93"/>
      <c r="F61" s="93"/>
      <c r="G61" s="29"/>
      <c r="H61" s="28">
        <v>0</v>
      </c>
    </row>
    <row r="62" spans="1:8" x14ac:dyDescent="0.25">
      <c r="A62" s="91" t="s">
        <v>81</v>
      </c>
      <c r="B62" s="91" t="s">
        <v>82</v>
      </c>
      <c r="C62" s="91" t="s">
        <v>69</v>
      </c>
      <c r="D62" s="91" t="s">
        <v>83</v>
      </c>
      <c r="E62" s="93" t="s">
        <v>71</v>
      </c>
      <c r="F62" s="91" t="s">
        <v>84</v>
      </c>
      <c r="G62" s="28">
        <v>3897</v>
      </c>
      <c r="H62" s="28">
        <f>2849+799</f>
        <v>3648</v>
      </c>
    </row>
    <row r="63" spans="1:8" x14ac:dyDescent="0.25">
      <c r="A63" s="91"/>
      <c r="B63" s="91"/>
      <c r="C63" s="91"/>
      <c r="D63" s="91"/>
      <c r="E63" s="93"/>
      <c r="F63" s="91"/>
      <c r="G63" s="28">
        <v>1562</v>
      </c>
      <c r="H63" s="28">
        <v>0</v>
      </c>
    </row>
    <row r="64" spans="1:8" x14ac:dyDescent="0.25">
      <c r="A64" s="91"/>
      <c r="B64" s="91"/>
      <c r="C64" s="91"/>
      <c r="D64" s="91"/>
      <c r="E64" s="93"/>
      <c r="F64" s="91"/>
      <c r="G64" s="29"/>
      <c r="H64" s="28">
        <v>0</v>
      </c>
    </row>
    <row r="65" spans="1:8" x14ac:dyDescent="0.25">
      <c r="A65" s="91" t="s">
        <v>85</v>
      </c>
      <c r="B65" s="92" t="s">
        <v>86</v>
      </c>
      <c r="C65" s="91" t="s">
        <v>69</v>
      </c>
      <c r="D65" s="91" t="s">
        <v>87</v>
      </c>
      <c r="E65" s="93" t="s">
        <v>71</v>
      </c>
      <c r="F65" s="93" t="s">
        <v>88</v>
      </c>
      <c r="G65" s="28"/>
      <c r="H65" s="28">
        <v>0</v>
      </c>
    </row>
    <row r="66" spans="1:8" x14ac:dyDescent="0.25">
      <c r="A66" s="91"/>
      <c r="B66" s="92"/>
      <c r="C66" s="91"/>
      <c r="D66" s="91"/>
      <c r="E66" s="93"/>
      <c r="F66" s="93"/>
      <c r="G66" s="28">
        <v>0</v>
      </c>
      <c r="H66" s="28">
        <v>0</v>
      </c>
    </row>
    <row r="67" spans="1:8" x14ac:dyDescent="0.25">
      <c r="A67" s="91"/>
      <c r="B67" s="92"/>
      <c r="C67" s="91"/>
      <c r="D67" s="91"/>
      <c r="E67" s="93"/>
      <c r="F67" s="93"/>
      <c r="G67" s="29"/>
      <c r="H67" s="28">
        <v>0</v>
      </c>
    </row>
    <row r="68" spans="1:8" x14ac:dyDescent="0.25">
      <c r="A68" s="91" t="s">
        <v>85</v>
      </c>
      <c r="B68" s="91" t="s">
        <v>89</v>
      </c>
      <c r="C68" s="91" t="s">
        <v>69</v>
      </c>
      <c r="D68" s="91" t="s">
        <v>87</v>
      </c>
      <c r="E68" s="93" t="s">
        <v>71</v>
      </c>
      <c r="F68" s="93" t="s">
        <v>88</v>
      </c>
      <c r="G68" s="28"/>
      <c r="H68" s="28">
        <v>0</v>
      </c>
    </row>
    <row r="69" spans="1:8" x14ac:dyDescent="0.25">
      <c r="A69" s="91"/>
      <c r="B69" s="91"/>
      <c r="C69" s="91"/>
      <c r="D69" s="91"/>
      <c r="E69" s="93"/>
      <c r="F69" s="93"/>
      <c r="G69" s="28">
        <v>0</v>
      </c>
      <c r="H69" s="28">
        <v>0</v>
      </c>
    </row>
    <row r="70" spans="1:8" x14ac:dyDescent="0.25">
      <c r="A70" s="91"/>
      <c r="B70" s="91"/>
      <c r="C70" s="91"/>
      <c r="D70" s="91"/>
      <c r="E70" s="93"/>
      <c r="F70" s="93"/>
      <c r="G70" s="29"/>
      <c r="H70" s="28">
        <v>0</v>
      </c>
    </row>
    <row r="71" spans="1:8" x14ac:dyDescent="0.25">
      <c r="A71" s="91" t="s">
        <v>90</v>
      </c>
      <c r="B71" s="92" t="s">
        <v>91</v>
      </c>
      <c r="C71" s="91" t="s">
        <v>69</v>
      </c>
      <c r="D71" s="91" t="s">
        <v>92</v>
      </c>
      <c r="E71" s="93" t="s">
        <v>71</v>
      </c>
      <c r="F71" s="93" t="s">
        <v>93</v>
      </c>
      <c r="G71" s="28"/>
      <c r="H71" s="28">
        <v>0</v>
      </c>
    </row>
    <row r="72" spans="1:8" x14ac:dyDescent="0.25">
      <c r="A72" s="91"/>
      <c r="B72" s="92"/>
      <c r="C72" s="91"/>
      <c r="D72" s="91"/>
      <c r="E72" s="93"/>
      <c r="F72" s="93"/>
      <c r="G72" s="28">
        <v>1369</v>
      </c>
      <c r="H72" s="28">
        <v>0</v>
      </c>
    </row>
    <row r="73" spans="1:8" x14ac:dyDescent="0.25">
      <c r="A73" s="91"/>
      <c r="B73" s="92"/>
      <c r="C73" s="91"/>
      <c r="D73" s="91"/>
      <c r="E73" s="93"/>
      <c r="F73" s="93"/>
      <c r="G73" s="29"/>
      <c r="H73" s="28">
        <v>0</v>
      </c>
    </row>
    <row r="74" spans="1:8" x14ac:dyDescent="0.25">
      <c r="A74" s="91" t="s">
        <v>77</v>
      </c>
      <c r="B74" s="92" t="s">
        <v>94</v>
      </c>
      <c r="C74" s="91" t="s">
        <v>95</v>
      </c>
      <c r="D74" s="91" t="s">
        <v>96</v>
      </c>
      <c r="E74" s="93" t="s">
        <v>71</v>
      </c>
      <c r="F74" s="94" t="s">
        <v>97</v>
      </c>
      <c r="G74" s="28"/>
      <c r="H74" s="28">
        <v>0</v>
      </c>
    </row>
    <row r="75" spans="1:8" x14ac:dyDescent="0.25">
      <c r="A75" s="91"/>
      <c r="B75" s="92"/>
      <c r="C75" s="91"/>
      <c r="D75" s="91"/>
      <c r="E75" s="93"/>
      <c r="F75" s="94"/>
      <c r="G75" s="28">
        <v>0</v>
      </c>
      <c r="H75" s="28">
        <v>0</v>
      </c>
    </row>
    <row r="76" spans="1:8" x14ac:dyDescent="0.25">
      <c r="A76" s="91"/>
      <c r="B76" s="92"/>
      <c r="C76" s="91"/>
      <c r="D76" s="91"/>
      <c r="E76" s="93"/>
      <c r="F76" s="94"/>
      <c r="G76" s="29"/>
      <c r="H76" s="28">
        <v>0</v>
      </c>
    </row>
    <row r="77" spans="1:8" x14ac:dyDescent="0.25">
      <c r="A77" s="91" t="s">
        <v>77</v>
      </c>
      <c r="B77" s="93" t="s">
        <v>98</v>
      </c>
      <c r="C77" s="91" t="s">
        <v>95</v>
      </c>
      <c r="D77" s="91" t="s">
        <v>96</v>
      </c>
      <c r="E77" s="93" t="s">
        <v>71</v>
      </c>
      <c r="F77" s="94" t="s">
        <v>97</v>
      </c>
      <c r="G77" s="28"/>
      <c r="H77" s="28">
        <v>0</v>
      </c>
    </row>
    <row r="78" spans="1:8" x14ac:dyDescent="0.25">
      <c r="A78" s="91"/>
      <c r="B78" s="93"/>
      <c r="C78" s="91"/>
      <c r="D78" s="91"/>
      <c r="E78" s="93"/>
      <c r="F78" s="94"/>
      <c r="G78" s="28">
        <v>0</v>
      </c>
      <c r="H78" s="28">
        <v>0</v>
      </c>
    </row>
    <row r="79" spans="1:8" x14ac:dyDescent="0.25">
      <c r="A79" s="91"/>
      <c r="B79" s="93"/>
      <c r="C79" s="91"/>
      <c r="D79" s="91"/>
      <c r="E79" s="93"/>
      <c r="F79" s="94"/>
      <c r="G79" s="29"/>
      <c r="H79" s="28">
        <v>0</v>
      </c>
    </row>
    <row r="80" spans="1:8" x14ac:dyDescent="0.25">
      <c r="A80" s="91" t="s">
        <v>77</v>
      </c>
      <c r="B80" s="93" t="s">
        <v>99</v>
      </c>
      <c r="C80" s="91" t="s">
        <v>95</v>
      </c>
      <c r="D80" s="91" t="s">
        <v>96</v>
      </c>
      <c r="E80" s="93" t="s">
        <v>71</v>
      </c>
      <c r="F80" s="94" t="s">
        <v>97</v>
      </c>
      <c r="G80" s="28"/>
      <c r="H80" s="28">
        <v>0</v>
      </c>
    </row>
    <row r="81" spans="1:8" x14ac:dyDescent="0.25">
      <c r="A81" s="91"/>
      <c r="B81" s="93"/>
      <c r="C81" s="91"/>
      <c r="D81" s="91"/>
      <c r="E81" s="93"/>
      <c r="F81" s="94"/>
      <c r="G81" s="28">
        <v>0</v>
      </c>
      <c r="H81" s="28">
        <v>0</v>
      </c>
    </row>
    <row r="82" spans="1:8" x14ac:dyDescent="0.25">
      <c r="A82" s="91"/>
      <c r="B82" s="93"/>
      <c r="C82" s="91"/>
      <c r="D82" s="91"/>
      <c r="E82" s="93"/>
      <c r="F82" s="94"/>
      <c r="G82" s="29"/>
      <c r="H82" s="28">
        <v>0</v>
      </c>
    </row>
    <row r="83" spans="1:8" x14ac:dyDescent="0.25">
      <c r="A83" s="91" t="s">
        <v>77</v>
      </c>
      <c r="B83" s="92" t="s">
        <v>100</v>
      </c>
      <c r="C83" s="91" t="s">
        <v>101</v>
      </c>
      <c r="D83" s="91" t="s">
        <v>102</v>
      </c>
      <c r="E83" s="93" t="s">
        <v>71</v>
      </c>
      <c r="F83" s="94" t="s">
        <v>103</v>
      </c>
      <c r="G83" s="28"/>
      <c r="H83" s="28">
        <v>0</v>
      </c>
    </row>
    <row r="84" spans="1:8" x14ac:dyDescent="0.25">
      <c r="A84" s="91"/>
      <c r="B84" s="92"/>
      <c r="C84" s="91"/>
      <c r="D84" s="89"/>
      <c r="E84" s="93"/>
      <c r="F84" s="94"/>
      <c r="G84" s="28">
        <v>0</v>
      </c>
      <c r="H84" s="28">
        <v>0</v>
      </c>
    </row>
    <row r="85" spans="1:8" x14ac:dyDescent="0.25">
      <c r="A85" s="91"/>
      <c r="B85" s="92"/>
      <c r="C85" s="91"/>
      <c r="D85" s="89"/>
      <c r="E85" s="93"/>
      <c r="F85" s="94"/>
      <c r="G85" s="29"/>
      <c r="H85" s="28">
        <v>0</v>
      </c>
    </row>
    <row r="86" spans="1:8" x14ac:dyDescent="0.25">
      <c r="A86" s="91" t="s">
        <v>77</v>
      </c>
      <c r="B86" s="92" t="s">
        <v>104</v>
      </c>
      <c r="C86" s="91" t="s">
        <v>105</v>
      </c>
      <c r="D86" s="91" t="s">
        <v>106</v>
      </c>
      <c r="E86" s="93" t="s">
        <v>71</v>
      </c>
      <c r="F86" s="94" t="s">
        <v>103</v>
      </c>
      <c r="G86" s="28"/>
      <c r="H86" s="28">
        <v>0</v>
      </c>
    </row>
    <row r="87" spans="1:8" x14ac:dyDescent="0.25">
      <c r="A87" s="91"/>
      <c r="B87" s="92"/>
      <c r="C87" s="91"/>
      <c r="D87" s="89"/>
      <c r="E87" s="93"/>
      <c r="F87" s="94"/>
      <c r="G87" s="28">
        <v>0</v>
      </c>
      <c r="H87" s="28">
        <v>0</v>
      </c>
    </row>
    <row r="88" spans="1:8" x14ac:dyDescent="0.25">
      <c r="A88" s="91"/>
      <c r="B88" s="92"/>
      <c r="C88" s="91"/>
      <c r="D88" s="89"/>
      <c r="E88" s="93"/>
      <c r="F88" s="94"/>
      <c r="G88" s="29"/>
      <c r="H88" s="28">
        <v>0</v>
      </c>
    </row>
    <row r="89" spans="1:8" x14ac:dyDescent="0.25">
      <c r="A89" s="91" t="s">
        <v>77</v>
      </c>
      <c r="B89" s="92" t="s">
        <v>107</v>
      </c>
      <c r="C89" s="91" t="s">
        <v>105</v>
      </c>
      <c r="D89" s="91" t="s">
        <v>106</v>
      </c>
      <c r="E89" s="93" t="s">
        <v>71</v>
      </c>
      <c r="F89" s="94" t="s">
        <v>108</v>
      </c>
      <c r="G89" s="28"/>
      <c r="H89" s="28">
        <v>0</v>
      </c>
    </row>
    <row r="90" spans="1:8" x14ac:dyDescent="0.25">
      <c r="A90" s="91"/>
      <c r="B90" s="92"/>
      <c r="C90" s="91"/>
      <c r="D90" s="89"/>
      <c r="E90" s="93"/>
      <c r="F90" s="94"/>
      <c r="G90" s="28">
        <v>0</v>
      </c>
      <c r="H90" s="28">
        <v>0</v>
      </c>
    </row>
    <row r="91" spans="1:8" x14ac:dyDescent="0.25">
      <c r="A91" s="91"/>
      <c r="B91" s="92"/>
      <c r="C91" s="91"/>
      <c r="D91" s="89"/>
      <c r="E91" s="93"/>
      <c r="F91" s="94"/>
      <c r="G91" s="29"/>
      <c r="H91" s="28">
        <v>0</v>
      </c>
    </row>
    <row r="92" spans="1:8" x14ac:dyDescent="0.25">
      <c r="A92" s="86" t="s">
        <v>109</v>
      </c>
      <c r="B92" s="86" t="s">
        <v>110</v>
      </c>
      <c r="C92" s="86" t="s">
        <v>111</v>
      </c>
      <c r="D92" s="86" t="s">
        <v>112</v>
      </c>
      <c r="E92" s="86" t="s">
        <v>113</v>
      </c>
      <c r="F92" s="86" t="s">
        <v>97</v>
      </c>
      <c r="G92" s="30">
        <v>0</v>
      </c>
      <c r="H92" s="30">
        <v>0</v>
      </c>
    </row>
    <row r="93" spans="1:8" x14ac:dyDescent="0.25">
      <c r="A93" s="86"/>
      <c r="B93" s="86"/>
      <c r="C93" s="86"/>
      <c r="D93" s="86"/>
      <c r="E93" s="86"/>
      <c r="F93" s="86"/>
      <c r="G93" s="30">
        <v>0</v>
      </c>
      <c r="H93" s="30">
        <v>0</v>
      </c>
    </row>
    <row r="94" spans="1:8" x14ac:dyDescent="0.25">
      <c r="A94" s="86"/>
      <c r="B94" s="86"/>
      <c r="C94" s="86"/>
      <c r="D94" s="86"/>
      <c r="E94" s="86"/>
      <c r="F94" s="86"/>
      <c r="G94" s="31">
        <v>0</v>
      </c>
      <c r="H94" s="30">
        <v>0</v>
      </c>
    </row>
    <row r="95" spans="1:8" x14ac:dyDescent="0.25">
      <c r="A95" s="86" t="s">
        <v>109</v>
      </c>
      <c r="B95" s="86" t="s">
        <v>114</v>
      </c>
      <c r="C95" s="86" t="s">
        <v>115</v>
      </c>
      <c r="D95" s="86" t="s">
        <v>116</v>
      </c>
      <c r="E95" s="86" t="s">
        <v>113</v>
      </c>
      <c r="F95" s="86" t="s">
        <v>117</v>
      </c>
      <c r="G95" s="30">
        <v>0</v>
      </c>
      <c r="H95" s="30">
        <v>0</v>
      </c>
    </row>
    <row r="96" spans="1:8" x14ac:dyDescent="0.25">
      <c r="A96" s="86"/>
      <c r="B96" s="86"/>
      <c r="C96" s="86"/>
      <c r="D96" s="86"/>
      <c r="E96" s="86"/>
      <c r="F96" s="86"/>
      <c r="G96" s="30">
        <v>0</v>
      </c>
      <c r="H96" s="30">
        <v>0</v>
      </c>
    </row>
    <row r="97" spans="1:8" x14ac:dyDescent="0.25">
      <c r="A97" s="86"/>
      <c r="B97" s="86"/>
      <c r="C97" s="86"/>
      <c r="D97" s="86"/>
      <c r="E97" s="86"/>
      <c r="F97" s="86"/>
      <c r="G97" s="31">
        <v>0</v>
      </c>
      <c r="H97" s="30">
        <v>0</v>
      </c>
    </row>
    <row r="98" spans="1:8" x14ac:dyDescent="0.25">
      <c r="A98" s="86" t="s">
        <v>109</v>
      </c>
      <c r="B98" s="86" t="s">
        <v>118</v>
      </c>
      <c r="C98" s="86" t="s">
        <v>119</v>
      </c>
      <c r="D98" s="86" t="s">
        <v>120</v>
      </c>
      <c r="E98" s="86" t="s">
        <v>113</v>
      </c>
      <c r="F98" s="86" t="s">
        <v>121</v>
      </c>
      <c r="G98" s="30">
        <v>0</v>
      </c>
      <c r="H98" s="30">
        <v>0</v>
      </c>
    </row>
    <row r="99" spans="1:8" x14ac:dyDescent="0.25">
      <c r="A99" s="86"/>
      <c r="B99" s="86"/>
      <c r="C99" s="86"/>
      <c r="D99" s="86"/>
      <c r="E99" s="86"/>
      <c r="F99" s="86"/>
      <c r="G99" s="30">
        <v>300</v>
      </c>
      <c r="H99" s="30">
        <v>0</v>
      </c>
    </row>
    <row r="100" spans="1:8" x14ac:dyDescent="0.25">
      <c r="A100" s="86"/>
      <c r="B100" s="86"/>
      <c r="C100" s="86"/>
      <c r="D100" s="86"/>
      <c r="E100" s="86"/>
      <c r="F100" s="86"/>
      <c r="G100" s="31">
        <v>0</v>
      </c>
      <c r="H100" s="30">
        <v>0</v>
      </c>
    </row>
    <row r="101" spans="1:8" ht="24.95" customHeight="1" x14ac:dyDescent="0.25">
      <c r="A101" s="86" t="s">
        <v>109</v>
      </c>
      <c r="B101" s="86" t="s">
        <v>118</v>
      </c>
      <c r="C101" s="86" t="s">
        <v>122</v>
      </c>
      <c r="D101" s="86" t="s">
        <v>123</v>
      </c>
      <c r="E101" s="86" t="s">
        <v>113</v>
      </c>
      <c r="F101" s="86" t="s">
        <v>121</v>
      </c>
      <c r="G101" s="30">
        <v>0</v>
      </c>
      <c r="H101" s="30">
        <v>0</v>
      </c>
    </row>
    <row r="102" spans="1:8" ht="24.95" customHeight="1" x14ac:dyDescent="0.25">
      <c r="A102" s="86"/>
      <c r="B102" s="86"/>
      <c r="C102" s="86"/>
      <c r="D102" s="86"/>
      <c r="E102" s="86"/>
      <c r="F102" s="86"/>
      <c r="G102" s="30">
        <v>300</v>
      </c>
      <c r="H102" s="30">
        <v>0</v>
      </c>
    </row>
    <row r="103" spans="1:8" ht="24.95" customHeight="1" x14ac:dyDescent="0.25">
      <c r="A103" s="86"/>
      <c r="B103" s="86"/>
      <c r="C103" s="86"/>
      <c r="D103" s="86"/>
      <c r="E103" s="86"/>
      <c r="F103" s="86"/>
      <c r="G103" s="31">
        <v>0</v>
      </c>
      <c r="H103" s="30">
        <v>0</v>
      </c>
    </row>
    <row r="104" spans="1:8" x14ac:dyDescent="0.25">
      <c r="A104" s="86" t="s">
        <v>109</v>
      </c>
      <c r="B104" s="89" t="s">
        <v>110</v>
      </c>
      <c r="C104" s="89" t="s">
        <v>124</v>
      </c>
      <c r="D104" s="89" t="s">
        <v>124</v>
      </c>
      <c r="E104" s="89" t="s">
        <v>113</v>
      </c>
      <c r="F104" s="86" t="s">
        <v>125</v>
      </c>
      <c r="G104" s="30">
        <v>0</v>
      </c>
      <c r="H104" s="30">
        <v>0</v>
      </c>
    </row>
    <row r="105" spans="1:8" x14ac:dyDescent="0.25">
      <c r="A105" s="86"/>
      <c r="B105" s="89"/>
      <c r="C105" s="89"/>
      <c r="D105" s="89"/>
      <c r="E105" s="89"/>
      <c r="F105" s="86"/>
      <c r="G105" s="30">
        <v>0</v>
      </c>
      <c r="H105" s="30">
        <v>0</v>
      </c>
    </row>
    <row r="106" spans="1:8" x14ac:dyDescent="0.25">
      <c r="A106" s="86"/>
      <c r="B106" s="89"/>
      <c r="C106" s="89"/>
      <c r="D106" s="89"/>
      <c r="E106" s="89"/>
      <c r="F106" s="86"/>
      <c r="G106" s="31">
        <v>0</v>
      </c>
      <c r="H106" s="30">
        <v>0</v>
      </c>
    </row>
    <row r="107" spans="1:8" x14ac:dyDescent="0.25">
      <c r="A107" s="80" t="s">
        <v>1734</v>
      </c>
      <c r="B107" s="86" t="s">
        <v>126</v>
      </c>
      <c r="C107" s="86" t="s">
        <v>127</v>
      </c>
      <c r="D107" s="86" t="s">
        <v>128</v>
      </c>
      <c r="E107" s="80" t="s">
        <v>129</v>
      </c>
      <c r="F107" s="95">
        <v>42488</v>
      </c>
      <c r="G107" s="32">
        <v>0</v>
      </c>
      <c r="H107" s="32">
        <v>0</v>
      </c>
    </row>
    <row r="108" spans="1:8" x14ac:dyDescent="0.25">
      <c r="A108" s="81"/>
      <c r="B108" s="86"/>
      <c r="C108" s="86"/>
      <c r="D108" s="86"/>
      <c r="E108" s="81"/>
      <c r="F108" s="86"/>
      <c r="G108" s="32">
        <v>1000</v>
      </c>
      <c r="H108" s="32">
        <v>0</v>
      </c>
    </row>
    <row r="109" spans="1:8" x14ac:dyDescent="0.25">
      <c r="A109" s="82"/>
      <c r="B109" s="86"/>
      <c r="C109" s="86"/>
      <c r="D109" s="86"/>
      <c r="E109" s="82"/>
      <c r="F109" s="86"/>
      <c r="G109" s="33">
        <v>1000</v>
      </c>
      <c r="H109" s="33">
        <v>0</v>
      </c>
    </row>
    <row r="110" spans="1:8" x14ac:dyDescent="0.25">
      <c r="A110" s="80" t="s">
        <v>1734</v>
      </c>
      <c r="B110" s="86" t="s">
        <v>130</v>
      </c>
      <c r="C110" s="86" t="s">
        <v>127</v>
      </c>
      <c r="D110" s="86" t="s">
        <v>128</v>
      </c>
      <c r="E110" s="80" t="s">
        <v>129</v>
      </c>
      <c r="F110" s="95">
        <v>42461</v>
      </c>
      <c r="G110" s="32">
        <v>0</v>
      </c>
      <c r="H110" s="32">
        <v>0</v>
      </c>
    </row>
    <row r="111" spans="1:8" x14ac:dyDescent="0.25">
      <c r="A111" s="81"/>
      <c r="B111" s="86"/>
      <c r="C111" s="86"/>
      <c r="D111" s="86"/>
      <c r="E111" s="81"/>
      <c r="F111" s="86"/>
      <c r="G111" s="32">
        <v>0</v>
      </c>
      <c r="H111" s="32">
        <v>0</v>
      </c>
    </row>
    <row r="112" spans="1:8" x14ac:dyDescent="0.25">
      <c r="A112" s="82"/>
      <c r="B112" s="86"/>
      <c r="C112" s="86"/>
      <c r="D112" s="86"/>
      <c r="E112" s="82"/>
      <c r="F112" s="86"/>
      <c r="G112" s="33">
        <v>0</v>
      </c>
      <c r="H112" s="33">
        <v>0</v>
      </c>
    </row>
    <row r="113" spans="1:8" x14ac:dyDescent="0.25">
      <c r="A113" s="80" t="s">
        <v>1734</v>
      </c>
      <c r="B113" s="86" t="s">
        <v>131</v>
      </c>
      <c r="C113" s="86" t="s">
        <v>127</v>
      </c>
      <c r="D113" s="86" t="s">
        <v>128</v>
      </c>
      <c r="E113" s="80" t="s">
        <v>129</v>
      </c>
      <c r="F113" s="95">
        <v>42467</v>
      </c>
      <c r="G113" s="32">
        <v>0</v>
      </c>
      <c r="H113" s="32">
        <v>0</v>
      </c>
    </row>
    <row r="114" spans="1:8" x14ac:dyDescent="0.25">
      <c r="A114" s="81"/>
      <c r="B114" s="86"/>
      <c r="C114" s="86"/>
      <c r="D114" s="86"/>
      <c r="E114" s="81"/>
      <c r="F114" s="86"/>
      <c r="G114" s="32">
        <v>0</v>
      </c>
      <c r="H114" s="32">
        <v>0</v>
      </c>
    </row>
    <row r="115" spans="1:8" x14ac:dyDescent="0.25">
      <c r="A115" s="82"/>
      <c r="B115" s="86"/>
      <c r="C115" s="86"/>
      <c r="D115" s="86"/>
      <c r="E115" s="82"/>
      <c r="F115" s="86"/>
      <c r="G115" s="33">
        <v>0</v>
      </c>
      <c r="H115" s="33">
        <v>0</v>
      </c>
    </row>
    <row r="116" spans="1:8" x14ac:dyDescent="0.25">
      <c r="A116" s="80" t="s">
        <v>1734</v>
      </c>
      <c r="B116" s="86" t="s">
        <v>132</v>
      </c>
      <c r="C116" s="86" t="s">
        <v>127</v>
      </c>
      <c r="D116" s="86" t="s">
        <v>128</v>
      </c>
      <c r="E116" s="80" t="s">
        <v>129</v>
      </c>
      <c r="F116" s="95">
        <v>42468</v>
      </c>
      <c r="G116" s="32">
        <v>0</v>
      </c>
      <c r="H116" s="32">
        <v>0</v>
      </c>
    </row>
    <row r="117" spans="1:8" x14ac:dyDescent="0.25">
      <c r="A117" s="81"/>
      <c r="B117" s="86"/>
      <c r="C117" s="86"/>
      <c r="D117" s="86"/>
      <c r="E117" s="81"/>
      <c r="F117" s="86"/>
      <c r="G117" s="32">
        <v>0</v>
      </c>
      <c r="H117" s="32">
        <v>0</v>
      </c>
    </row>
    <row r="118" spans="1:8" x14ac:dyDescent="0.25">
      <c r="A118" s="82"/>
      <c r="B118" s="86"/>
      <c r="C118" s="86"/>
      <c r="D118" s="86"/>
      <c r="E118" s="82"/>
      <c r="F118" s="86"/>
      <c r="G118" s="33">
        <v>0</v>
      </c>
      <c r="H118" s="33">
        <v>0</v>
      </c>
    </row>
    <row r="119" spans="1:8" x14ac:dyDescent="0.25">
      <c r="A119" s="80" t="s">
        <v>1734</v>
      </c>
      <c r="B119" s="86" t="s">
        <v>133</v>
      </c>
      <c r="C119" s="86" t="s">
        <v>127</v>
      </c>
      <c r="D119" s="86" t="s">
        <v>128</v>
      </c>
      <c r="E119" s="80" t="s">
        <v>129</v>
      </c>
      <c r="F119" s="95" t="s">
        <v>134</v>
      </c>
      <c r="G119" s="32">
        <v>0</v>
      </c>
      <c r="H119" s="32">
        <v>0</v>
      </c>
    </row>
    <row r="120" spans="1:8" x14ac:dyDescent="0.25">
      <c r="A120" s="81"/>
      <c r="B120" s="86"/>
      <c r="C120" s="86"/>
      <c r="D120" s="86"/>
      <c r="E120" s="81"/>
      <c r="F120" s="86"/>
      <c r="G120" s="32">
        <v>0</v>
      </c>
      <c r="H120" s="32">
        <v>0</v>
      </c>
    </row>
    <row r="121" spans="1:8" x14ac:dyDescent="0.25">
      <c r="A121" s="82"/>
      <c r="B121" s="86"/>
      <c r="C121" s="86"/>
      <c r="D121" s="86"/>
      <c r="E121" s="82"/>
      <c r="F121" s="86"/>
      <c r="G121" s="33">
        <v>0</v>
      </c>
      <c r="H121" s="33">
        <v>0</v>
      </c>
    </row>
    <row r="122" spans="1:8" ht="20.100000000000001" customHeight="1" x14ac:dyDescent="0.25">
      <c r="A122" s="80" t="s">
        <v>1734</v>
      </c>
      <c r="B122" s="89" t="s">
        <v>135</v>
      </c>
      <c r="C122" s="89" t="s">
        <v>136</v>
      </c>
      <c r="D122" s="89" t="s">
        <v>137</v>
      </c>
      <c r="E122" s="80" t="s">
        <v>129</v>
      </c>
      <c r="F122" s="83" t="s">
        <v>138</v>
      </c>
      <c r="G122" s="32">
        <v>0</v>
      </c>
      <c r="H122" s="32">
        <v>0</v>
      </c>
    </row>
    <row r="123" spans="1:8" ht="20.100000000000001" customHeight="1" x14ac:dyDescent="0.25">
      <c r="A123" s="81"/>
      <c r="B123" s="89"/>
      <c r="C123" s="89"/>
      <c r="D123" s="89"/>
      <c r="E123" s="81"/>
      <c r="F123" s="84"/>
      <c r="G123" s="32">
        <v>0</v>
      </c>
      <c r="H123" s="32">
        <v>0</v>
      </c>
    </row>
    <row r="124" spans="1:8" ht="20.100000000000001" customHeight="1" x14ac:dyDescent="0.25">
      <c r="A124" s="82"/>
      <c r="B124" s="89"/>
      <c r="C124" s="89"/>
      <c r="D124" s="89"/>
      <c r="E124" s="82"/>
      <c r="F124" s="85"/>
      <c r="G124" s="33">
        <v>0</v>
      </c>
      <c r="H124" s="33">
        <v>0</v>
      </c>
    </row>
    <row r="125" spans="1:8" ht="42.75" customHeight="1" x14ac:dyDescent="0.25">
      <c r="A125" s="77" t="s">
        <v>139</v>
      </c>
      <c r="B125" s="89" t="s">
        <v>140</v>
      </c>
      <c r="C125" s="89" t="s">
        <v>141</v>
      </c>
      <c r="D125" s="89" t="s">
        <v>142</v>
      </c>
      <c r="E125" s="80" t="s">
        <v>129</v>
      </c>
      <c r="F125" s="83" t="s">
        <v>1576</v>
      </c>
      <c r="G125" s="32">
        <v>970</v>
      </c>
      <c r="H125" s="32">
        <v>4260</v>
      </c>
    </row>
    <row r="126" spans="1:8" x14ac:dyDescent="0.25">
      <c r="A126" s="78"/>
      <c r="B126" s="89"/>
      <c r="C126" s="89"/>
      <c r="D126" s="89"/>
      <c r="E126" s="81"/>
      <c r="F126" s="84"/>
      <c r="G126" s="32">
        <v>896</v>
      </c>
      <c r="H126" s="32"/>
    </row>
    <row r="127" spans="1:8" x14ac:dyDescent="0.25">
      <c r="A127" s="79"/>
      <c r="B127" s="89"/>
      <c r="C127" s="89"/>
      <c r="D127" s="89"/>
      <c r="E127" s="82"/>
      <c r="F127" s="85"/>
      <c r="G127" s="33">
        <v>1866</v>
      </c>
      <c r="H127" s="33">
        <v>4260</v>
      </c>
    </row>
    <row r="128" spans="1:8" x14ac:dyDescent="0.25">
      <c r="A128" s="80" t="s">
        <v>1734</v>
      </c>
      <c r="B128" s="86" t="s">
        <v>126</v>
      </c>
      <c r="C128" s="86" t="s">
        <v>143</v>
      </c>
      <c r="D128" s="86" t="s">
        <v>144</v>
      </c>
      <c r="E128" s="80" t="s">
        <v>129</v>
      </c>
      <c r="F128" s="95" t="s">
        <v>145</v>
      </c>
      <c r="G128" s="32">
        <v>0</v>
      </c>
      <c r="H128" s="32"/>
    </row>
    <row r="129" spans="1:8" x14ac:dyDescent="0.25">
      <c r="A129" s="81"/>
      <c r="B129" s="86"/>
      <c r="C129" s="86"/>
      <c r="D129" s="86"/>
      <c r="E129" s="81"/>
      <c r="F129" s="86"/>
      <c r="G129" s="32">
        <v>1000</v>
      </c>
      <c r="H129" s="32"/>
    </row>
    <row r="130" spans="1:8" x14ac:dyDescent="0.25">
      <c r="A130" s="82"/>
      <c r="B130" s="86"/>
      <c r="C130" s="86"/>
      <c r="D130" s="86"/>
      <c r="E130" s="82"/>
      <c r="F130" s="86"/>
      <c r="G130" s="33">
        <v>1000</v>
      </c>
      <c r="H130" s="33"/>
    </row>
    <row r="131" spans="1:8" ht="42.75" x14ac:dyDescent="0.25">
      <c r="A131" s="8" t="s">
        <v>146</v>
      </c>
      <c r="B131" s="8" t="s">
        <v>147</v>
      </c>
      <c r="C131" s="4" t="s">
        <v>148</v>
      </c>
      <c r="D131" s="4" t="s">
        <v>149</v>
      </c>
      <c r="E131" s="4" t="s">
        <v>1564</v>
      </c>
      <c r="F131" s="1" t="s">
        <v>125</v>
      </c>
      <c r="G131" s="34" t="s">
        <v>150</v>
      </c>
      <c r="H131" s="67" t="s">
        <v>151</v>
      </c>
    </row>
    <row r="132" spans="1:8" ht="42.75" x14ac:dyDescent="0.25">
      <c r="A132" s="8" t="s">
        <v>152</v>
      </c>
      <c r="B132" s="8" t="s">
        <v>153</v>
      </c>
      <c r="C132" s="4" t="s">
        <v>154</v>
      </c>
      <c r="D132" s="4" t="s">
        <v>128</v>
      </c>
      <c r="E132" s="4" t="s">
        <v>1564</v>
      </c>
      <c r="F132" s="2" t="s">
        <v>155</v>
      </c>
      <c r="G132" s="34" t="s">
        <v>156</v>
      </c>
      <c r="H132" s="67" t="s">
        <v>157</v>
      </c>
    </row>
    <row r="133" spans="1:8" ht="42.75" x14ac:dyDescent="0.25">
      <c r="A133" s="8" t="s">
        <v>158</v>
      </c>
      <c r="B133" s="8" t="s">
        <v>159</v>
      </c>
      <c r="C133" s="4" t="s">
        <v>154</v>
      </c>
      <c r="D133" s="4" t="s">
        <v>128</v>
      </c>
      <c r="E133" s="4" t="s">
        <v>1564</v>
      </c>
      <c r="F133" s="2" t="s">
        <v>160</v>
      </c>
      <c r="G133" s="34" t="s">
        <v>161</v>
      </c>
      <c r="H133" s="67" t="s">
        <v>162</v>
      </c>
    </row>
    <row r="134" spans="1:8" ht="42.75" x14ac:dyDescent="0.25">
      <c r="A134" s="8" t="s">
        <v>163</v>
      </c>
      <c r="B134" s="8" t="s">
        <v>164</v>
      </c>
      <c r="C134" s="4" t="s">
        <v>154</v>
      </c>
      <c r="D134" s="4" t="s">
        <v>128</v>
      </c>
      <c r="E134" s="4" t="s">
        <v>1564</v>
      </c>
      <c r="F134" s="2" t="s">
        <v>165</v>
      </c>
      <c r="G134" s="34" t="s">
        <v>166</v>
      </c>
      <c r="H134" s="67" t="s">
        <v>167</v>
      </c>
    </row>
    <row r="135" spans="1:8" ht="42.75" x14ac:dyDescent="0.25">
      <c r="A135" s="8" t="s">
        <v>168</v>
      </c>
      <c r="B135" s="8" t="s">
        <v>169</v>
      </c>
      <c r="C135" s="4" t="s">
        <v>154</v>
      </c>
      <c r="D135" s="4" t="s">
        <v>128</v>
      </c>
      <c r="E135" s="4" t="s">
        <v>1564</v>
      </c>
      <c r="F135" s="1" t="s">
        <v>170</v>
      </c>
      <c r="G135" s="34" t="s">
        <v>171</v>
      </c>
      <c r="H135" s="67" t="s">
        <v>172</v>
      </c>
    </row>
    <row r="136" spans="1:8" ht="42.75" x14ac:dyDescent="0.25">
      <c r="A136" s="8" t="s">
        <v>173</v>
      </c>
      <c r="B136" s="8" t="s">
        <v>174</v>
      </c>
      <c r="C136" s="4" t="s">
        <v>154</v>
      </c>
      <c r="D136" s="4" t="s">
        <v>128</v>
      </c>
      <c r="E136" s="4" t="s">
        <v>1564</v>
      </c>
      <c r="F136" s="1" t="s">
        <v>175</v>
      </c>
      <c r="G136" s="34" t="s">
        <v>176</v>
      </c>
      <c r="H136" s="67" t="s">
        <v>177</v>
      </c>
    </row>
    <row r="137" spans="1:8" ht="15" customHeight="1" x14ac:dyDescent="0.25">
      <c r="A137" s="80" t="s">
        <v>182</v>
      </c>
      <c r="B137" s="86" t="s">
        <v>178</v>
      </c>
      <c r="C137" s="86" t="s">
        <v>154</v>
      </c>
      <c r="D137" s="86" t="s">
        <v>179</v>
      </c>
      <c r="E137" s="86" t="s">
        <v>180</v>
      </c>
      <c r="F137" s="86" t="s">
        <v>181</v>
      </c>
      <c r="G137" s="55">
        <v>0</v>
      </c>
      <c r="H137" s="55"/>
    </row>
    <row r="138" spans="1:8" x14ac:dyDescent="0.25">
      <c r="A138" s="81"/>
      <c r="B138" s="86"/>
      <c r="C138" s="86"/>
      <c r="D138" s="86"/>
      <c r="E138" s="93"/>
      <c r="F138" s="86"/>
      <c r="G138" s="55">
        <v>0</v>
      </c>
      <c r="H138" s="55">
        <v>0</v>
      </c>
    </row>
    <row r="139" spans="1:8" x14ac:dyDescent="0.25">
      <c r="A139" s="82"/>
      <c r="B139" s="86"/>
      <c r="C139" s="86"/>
      <c r="D139" s="86"/>
      <c r="E139" s="93"/>
      <c r="F139" s="86"/>
      <c r="G139" s="55"/>
      <c r="H139" s="55"/>
    </row>
    <row r="140" spans="1:8" ht="15" customHeight="1" x14ac:dyDescent="0.25">
      <c r="A140" s="80" t="s">
        <v>182</v>
      </c>
      <c r="B140" s="86" t="s">
        <v>183</v>
      </c>
      <c r="C140" s="86" t="s">
        <v>154</v>
      </c>
      <c r="D140" s="86" t="s">
        <v>179</v>
      </c>
      <c r="E140" s="86" t="s">
        <v>180</v>
      </c>
      <c r="F140" s="86" t="s">
        <v>181</v>
      </c>
      <c r="G140" s="55"/>
      <c r="H140" s="55"/>
    </row>
    <row r="141" spans="1:8" x14ac:dyDescent="0.25">
      <c r="A141" s="81"/>
      <c r="B141" s="86"/>
      <c r="C141" s="86"/>
      <c r="D141" s="86"/>
      <c r="E141" s="93"/>
      <c r="F141" s="86"/>
      <c r="G141" s="55">
        <v>705</v>
      </c>
      <c r="H141" s="55">
        <v>300</v>
      </c>
    </row>
    <row r="142" spans="1:8" x14ac:dyDescent="0.25">
      <c r="A142" s="82"/>
      <c r="B142" s="86"/>
      <c r="C142" s="86"/>
      <c r="D142" s="86"/>
      <c r="E142" s="93"/>
      <c r="F142" s="86"/>
      <c r="G142" s="55"/>
      <c r="H142" s="55"/>
    </row>
    <row r="143" spans="1:8" x14ac:dyDescent="0.25">
      <c r="A143" s="3" t="s">
        <v>184</v>
      </c>
      <c r="B143" s="86" t="s">
        <v>185</v>
      </c>
      <c r="C143" s="86" t="s">
        <v>154</v>
      </c>
      <c r="D143" s="86" t="s">
        <v>179</v>
      </c>
      <c r="E143" s="86" t="s">
        <v>180</v>
      </c>
      <c r="F143" s="86" t="s">
        <v>186</v>
      </c>
      <c r="G143" s="55">
        <v>1180</v>
      </c>
      <c r="H143" s="55"/>
    </row>
    <row r="144" spans="1:8" ht="42.75" x14ac:dyDescent="0.25">
      <c r="A144" s="4" t="s">
        <v>182</v>
      </c>
      <c r="B144" s="86"/>
      <c r="C144" s="86"/>
      <c r="D144" s="86"/>
      <c r="E144" s="93"/>
      <c r="F144" s="86"/>
      <c r="G144" s="55">
        <v>346</v>
      </c>
      <c r="H144" s="55">
        <v>130</v>
      </c>
    </row>
    <row r="145" spans="1:8" x14ac:dyDescent="0.25">
      <c r="A145" s="4"/>
      <c r="B145" s="86"/>
      <c r="C145" s="86"/>
      <c r="D145" s="86"/>
      <c r="E145" s="93"/>
      <c r="F145" s="86"/>
      <c r="G145" s="55"/>
      <c r="H145" s="55"/>
    </row>
    <row r="146" spans="1:8" ht="15" customHeight="1" x14ac:dyDescent="0.25">
      <c r="A146" s="80" t="s">
        <v>182</v>
      </c>
      <c r="B146" s="86" t="s">
        <v>187</v>
      </c>
      <c r="C146" s="86" t="s">
        <v>154</v>
      </c>
      <c r="D146" s="86" t="s">
        <v>179</v>
      </c>
      <c r="E146" s="86" t="s">
        <v>180</v>
      </c>
      <c r="F146" s="86" t="s">
        <v>188</v>
      </c>
      <c r="G146" s="55">
        <v>0</v>
      </c>
      <c r="H146" s="55"/>
    </row>
    <row r="147" spans="1:8" x14ac:dyDescent="0.25">
      <c r="A147" s="81"/>
      <c r="B147" s="86"/>
      <c r="C147" s="86"/>
      <c r="D147" s="86"/>
      <c r="E147" s="93"/>
      <c r="F147" s="86"/>
      <c r="G147" s="55">
        <v>1000</v>
      </c>
      <c r="H147" s="55">
        <v>0</v>
      </c>
    </row>
    <row r="148" spans="1:8" x14ac:dyDescent="0.25">
      <c r="A148" s="82"/>
      <c r="B148" s="86"/>
      <c r="C148" s="86"/>
      <c r="D148" s="86"/>
      <c r="E148" s="93"/>
      <c r="F148" s="86"/>
      <c r="G148" s="55"/>
      <c r="H148" s="55"/>
    </row>
    <row r="149" spans="1:8" ht="15" customHeight="1" x14ac:dyDescent="0.25">
      <c r="A149" s="80" t="s">
        <v>182</v>
      </c>
      <c r="B149" s="86" t="s">
        <v>189</v>
      </c>
      <c r="C149" s="86" t="s">
        <v>154</v>
      </c>
      <c r="D149" s="86" t="s">
        <v>179</v>
      </c>
      <c r="E149" s="86" t="s">
        <v>180</v>
      </c>
      <c r="F149" s="86" t="s">
        <v>190</v>
      </c>
      <c r="G149" s="55">
        <v>0</v>
      </c>
      <c r="H149" s="55"/>
    </row>
    <row r="150" spans="1:8" x14ac:dyDescent="0.25">
      <c r="A150" s="81"/>
      <c r="B150" s="86"/>
      <c r="C150" s="86"/>
      <c r="D150" s="86"/>
      <c r="E150" s="93"/>
      <c r="F150" s="86"/>
      <c r="G150" s="55">
        <v>0</v>
      </c>
      <c r="H150" s="55">
        <v>212</v>
      </c>
    </row>
    <row r="151" spans="1:8" x14ac:dyDescent="0.25">
      <c r="A151" s="82"/>
      <c r="B151" s="86"/>
      <c r="C151" s="86"/>
      <c r="D151" s="86"/>
      <c r="E151" s="93"/>
      <c r="F151" s="86"/>
      <c r="G151" s="55"/>
      <c r="H151" s="55"/>
    </row>
    <row r="152" spans="1:8" ht="15" customHeight="1" x14ac:dyDescent="0.25">
      <c r="A152" s="80" t="s">
        <v>182</v>
      </c>
      <c r="B152" s="86" t="s">
        <v>191</v>
      </c>
      <c r="C152" s="86" t="s">
        <v>141</v>
      </c>
      <c r="D152" s="86" t="s">
        <v>192</v>
      </c>
      <c r="E152" s="86" t="s">
        <v>180</v>
      </c>
      <c r="F152" s="86" t="s">
        <v>193</v>
      </c>
      <c r="G152" s="55">
        <v>0</v>
      </c>
      <c r="H152" s="55"/>
    </row>
    <row r="153" spans="1:8" x14ac:dyDescent="0.25">
      <c r="A153" s="81"/>
      <c r="B153" s="86"/>
      <c r="C153" s="86"/>
      <c r="D153" s="86"/>
      <c r="E153" s="93"/>
      <c r="F153" s="86"/>
      <c r="G153" s="55">
        <v>0</v>
      </c>
      <c r="H153" s="55">
        <v>0</v>
      </c>
    </row>
    <row r="154" spans="1:8" x14ac:dyDescent="0.25">
      <c r="A154" s="82"/>
      <c r="B154" s="86"/>
      <c r="C154" s="86"/>
      <c r="D154" s="86"/>
      <c r="E154" s="93"/>
      <c r="F154" s="86"/>
      <c r="G154" s="55"/>
      <c r="H154" s="55"/>
    </row>
    <row r="155" spans="1:8" ht="15" customHeight="1" x14ac:dyDescent="0.25">
      <c r="A155" s="80" t="s">
        <v>182</v>
      </c>
      <c r="B155" s="86" t="s">
        <v>194</v>
      </c>
      <c r="C155" s="86" t="s">
        <v>154</v>
      </c>
      <c r="D155" s="86" t="s">
        <v>179</v>
      </c>
      <c r="E155" s="86" t="s">
        <v>180</v>
      </c>
      <c r="F155" s="86" t="s">
        <v>195</v>
      </c>
      <c r="G155" s="55">
        <v>0</v>
      </c>
      <c r="H155" s="55"/>
    </row>
    <row r="156" spans="1:8" x14ac:dyDescent="0.25">
      <c r="A156" s="81"/>
      <c r="B156" s="86"/>
      <c r="C156" s="86"/>
      <c r="D156" s="86"/>
      <c r="E156" s="93"/>
      <c r="F156" s="86"/>
      <c r="G156" s="55">
        <v>0</v>
      </c>
      <c r="H156" s="55">
        <v>0</v>
      </c>
    </row>
    <row r="157" spans="1:8" x14ac:dyDescent="0.25">
      <c r="A157" s="82"/>
      <c r="B157" s="86"/>
      <c r="C157" s="86"/>
      <c r="D157" s="86"/>
      <c r="E157" s="93"/>
      <c r="F157" s="86"/>
      <c r="G157" s="55"/>
      <c r="H157" s="55"/>
    </row>
    <row r="158" spans="1:8" ht="15" customHeight="1" x14ac:dyDescent="0.25">
      <c r="A158" s="80" t="s">
        <v>182</v>
      </c>
      <c r="B158" s="86" t="s">
        <v>196</v>
      </c>
      <c r="C158" s="86" t="s">
        <v>197</v>
      </c>
      <c r="D158" s="86" t="s">
        <v>198</v>
      </c>
      <c r="E158" s="86" t="s">
        <v>180</v>
      </c>
      <c r="F158" s="86" t="s">
        <v>199</v>
      </c>
      <c r="G158" s="55">
        <v>0</v>
      </c>
      <c r="H158" s="55"/>
    </row>
    <row r="159" spans="1:8" x14ac:dyDescent="0.25">
      <c r="A159" s="81"/>
      <c r="B159" s="86"/>
      <c r="C159" s="86"/>
      <c r="D159" s="86"/>
      <c r="E159" s="93"/>
      <c r="F159" s="86"/>
      <c r="G159" s="55">
        <v>0</v>
      </c>
      <c r="H159" s="55">
        <v>0</v>
      </c>
    </row>
    <row r="160" spans="1:8" x14ac:dyDescent="0.25">
      <c r="A160" s="82"/>
      <c r="B160" s="86"/>
      <c r="C160" s="86"/>
      <c r="D160" s="86"/>
      <c r="E160" s="93"/>
      <c r="F160" s="86"/>
      <c r="G160" s="55"/>
      <c r="H160" s="55"/>
    </row>
    <row r="161" spans="1:8" ht="15" customHeight="1" x14ac:dyDescent="0.25">
      <c r="A161" s="80" t="s">
        <v>182</v>
      </c>
      <c r="B161" s="86" t="s">
        <v>200</v>
      </c>
      <c r="C161" s="86" t="s">
        <v>154</v>
      </c>
      <c r="D161" s="86" t="s">
        <v>179</v>
      </c>
      <c r="E161" s="86" t="s">
        <v>180</v>
      </c>
      <c r="F161" s="86" t="s">
        <v>201</v>
      </c>
      <c r="G161" s="55">
        <v>0</v>
      </c>
      <c r="H161" s="55"/>
    </row>
    <row r="162" spans="1:8" x14ac:dyDescent="0.25">
      <c r="A162" s="81"/>
      <c r="B162" s="86"/>
      <c r="C162" s="86"/>
      <c r="D162" s="86"/>
      <c r="E162" s="93"/>
      <c r="F162" s="86"/>
      <c r="G162" s="55">
        <v>92</v>
      </c>
      <c r="H162" s="55">
        <v>888.01</v>
      </c>
    </row>
    <row r="163" spans="1:8" x14ac:dyDescent="0.25">
      <c r="A163" s="82"/>
      <c r="B163" s="86"/>
      <c r="C163" s="86"/>
      <c r="D163" s="86"/>
      <c r="E163" s="93"/>
      <c r="F163" s="86"/>
      <c r="G163" s="55"/>
      <c r="H163" s="55"/>
    </row>
    <row r="164" spans="1:8" x14ac:dyDescent="0.25">
      <c r="A164" s="97" t="s">
        <v>202</v>
      </c>
      <c r="B164" s="97" t="s">
        <v>203</v>
      </c>
      <c r="C164" s="97" t="s">
        <v>204</v>
      </c>
      <c r="D164" s="97" t="s">
        <v>1734</v>
      </c>
      <c r="E164" s="97" t="s">
        <v>205</v>
      </c>
      <c r="F164" s="97" t="s">
        <v>206</v>
      </c>
      <c r="G164" s="35">
        <v>0</v>
      </c>
      <c r="H164" s="35">
        <v>0</v>
      </c>
    </row>
    <row r="165" spans="1:8" x14ac:dyDescent="0.25">
      <c r="A165" s="97"/>
      <c r="B165" s="97"/>
      <c r="C165" s="97"/>
      <c r="D165" s="97"/>
      <c r="E165" s="97"/>
      <c r="F165" s="97"/>
      <c r="G165" s="35">
        <v>819</v>
      </c>
      <c r="H165" s="35">
        <v>0</v>
      </c>
    </row>
    <row r="166" spans="1:8" x14ac:dyDescent="0.25">
      <c r="A166" s="97"/>
      <c r="B166" s="97"/>
      <c r="C166" s="97"/>
      <c r="D166" s="97"/>
      <c r="E166" s="97"/>
      <c r="F166" s="97"/>
      <c r="G166" s="35">
        <v>0</v>
      </c>
      <c r="H166" s="35">
        <v>0</v>
      </c>
    </row>
    <row r="167" spans="1:8" x14ac:dyDescent="0.25">
      <c r="A167" s="89" t="s">
        <v>207</v>
      </c>
      <c r="B167" s="89" t="s">
        <v>208</v>
      </c>
      <c r="C167" s="89" t="s">
        <v>204</v>
      </c>
      <c r="D167" s="89" t="s">
        <v>1734</v>
      </c>
      <c r="E167" s="89" t="s">
        <v>205</v>
      </c>
      <c r="F167" s="89" t="s">
        <v>209</v>
      </c>
      <c r="G167" s="36">
        <v>2905</v>
      </c>
      <c r="H167" s="36">
        <v>3173.18</v>
      </c>
    </row>
    <row r="168" spans="1:8" x14ac:dyDescent="0.25">
      <c r="A168" s="89"/>
      <c r="B168" s="89"/>
      <c r="C168" s="89"/>
      <c r="D168" s="89"/>
      <c r="E168" s="89"/>
      <c r="F168" s="89"/>
      <c r="G168" s="36">
        <v>1844</v>
      </c>
      <c r="H168" s="36">
        <v>0</v>
      </c>
    </row>
    <row r="169" spans="1:8" x14ac:dyDescent="0.25">
      <c r="A169" s="89"/>
      <c r="B169" s="89"/>
      <c r="C169" s="89"/>
      <c r="D169" s="89"/>
      <c r="E169" s="89"/>
      <c r="F169" s="89"/>
      <c r="G169" s="36">
        <v>0</v>
      </c>
      <c r="H169" s="36">
        <v>0</v>
      </c>
    </row>
    <row r="170" spans="1:8" x14ac:dyDescent="0.25">
      <c r="A170" s="89" t="s">
        <v>210</v>
      </c>
      <c r="B170" s="89" t="s">
        <v>208</v>
      </c>
      <c r="C170" s="89" t="s">
        <v>204</v>
      </c>
      <c r="D170" s="89" t="s">
        <v>1734</v>
      </c>
      <c r="E170" s="89" t="s">
        <v>205</v>
      </c>
      <c r="F170" s="96" t="s">
        <v>211</v>
      </c>
      <c r="G170" s="36">
        <v>2015</v>
      </c>
      <c r="H170" s="36">
        <v>2093.73</v>
      </c>
    </row>
    <row r="171" spans="1:8" x14ac:dyDescent="0.25">
      <c r="A171" s="89"/>
      <c r="B171" s="89"/>
      <c r="C171" s="89"/>
      <c r="D171" s="89"/>
      <c r="E171" s="89"/>
      <c r="F171" s="89"/>
      <c r="G171" s="36">
        <v>1508</v>
      </c>
      <c r="H171" s="36">
        <v>0</v>
      </c>
    </row>
    <row r="172" spans="1:8" x14ac:dyDescent="0.25">
      <c r="A172" s="89"/>
      <c r="B172" s="89"/>
      <c r="C172" s="89"/>
      <c r="D172" s="89"/>
      <c r="E172" s="89"/>
      <c r="F172" s="89"/>
      <c r="G172" s="36">
        <v>0</v>
      </c>
      <c r="H172" s="36">
        <v>0</v>
      </c>
    </row>
    <row r="173" spans="1:8" x14ac:dyDescent="0.25">
      <c r="A173" s="89" t="s">
        <v>212</v>
      </c>
      <c r="B173" s="89" t="s">
        <v>213</v>
      </c>
      <c r="C173" s="89" t="s">
        <v>204</v>
      </c>
      <c r="D173" s="89" t="s">
        <v>1734</v>
      </c>
      <c r="E173" s="89" t="s">
        <v>205</v>
      </c>
      <c r="F173" s="96" t="s">
        <v>214</v>
      </c>
      <c r="G173" s="36">
        <v>2515</v>
      </c>
      <c r="H173" s="36">
        <v>2093.73</v>
      </c>
    </row>
    <row r="174" spans="1:8" x14ac:dyDescent="0.25">
      <c r="A174" s="89"/>
      <c r="B174" s="89"/>
      <c r="C174" s="89"/>
      <c r="D174" s="89"/>
      <c r="E174" s="89"/>
      <c r="F174" s="89"/>
      <c r="G174" s="36">
        <v>473</v>
      </c>
      <c r="H174" s="36">
        <v>0</v>
      </c>
    </row>
    <row r="175" spans="1:8" x14ac:dyDescent="0.25">
      <c r="A175" s="89"/>
      <c r="B175" s="89"/>
      <c r="C175" s="89"/>
      <c r="D175" s="89"/>
      <c r="E175" s="89"/>
      <c r="F175" s="89"/>
      <c r="G175" s="36">
        <v>0</v>
      </c>
      <c r="H175" s="36">
        <v>0</v>
      </c>
    </row>
    <row r="176" spans="1:8" x14ac:dyDescent="0.25">
      <c r="A176" s="89" t="s">
        <v>215</v>
      </c>
      <c r="B176" s="89" t="s">
        <v>216</v>
      </c>
      <c r="C176" s="89" t="s">
        <v>204</v>
      </c>
      <c r="D176" s="89" t="s">
        <v>1734</v>
      </c>
      <c r="E176" s="89" t="s">
        <v>205</v>
      </c>
      <c r="F176" s="96" t="s">
        <v>217</v>
      </c>
      <c r="G176" s="36">
        <v>2653</v>
      </c>
      <c r="H176" s="36">
        <v>5369.7</v>
      </c>
    </row>
    <row r="177" spans="1:8" x14ac:dyDescent="0.25">
      <c r="A177" s="89"/>
      <c r="B177" s="89"/>
      <c r="C177" s="89"/>
      <c r="D177" s="89"/>
      <c r="E177" s="89"/>
      <c r="F177" s="89"/>
      <c r="G177" s="36">
        <v>1765</v>
      </c>
      <c r="H177" s="36">
        <v>440</v>
      </c>
    </row>
    <row r="178" spans="1:8" x14ac:dyDescent="0.25">
      <c r="A178" s="89"/>
      <c r="B178" s="89"/>
      <c r="C178" s="89"/>
      <c r="D178" s="89"/>
      <c r="E178" s="89"/>
      <c r="F178" s="89"/>
      <c r="G178" s="36">
        <v>0</v>
      </c>
      <c r="H178" s="36">
        <v>0</v>
      </c>
    </row>
    <row r="179" spans="1:8" x14ac:dyDescent="0.25">
      <c r="A179" s="89" t="s">
        <v>218</v>
      </c>
      <c r="B179" s="89" t="s">
        <v>219</v>
      </c>
      <c r="C179" s="89" t="s">
        <v>220</v>
      </c>
      <c r="D179" s="89" t="s">
        <v>1734</v>
      </c>
      <c r="E179" s="89" t="s">
        <v>205</v>
      </c>
      <c r="F179" s="96" t="s">
        <v>221</v>
      </c>
      <c r="G179" s="36">
        <v>0</v>
      </c>
      <c r="H179" s="36">
        <v>0</v>
      </c>
    </row>
    <row r="180" spans="1:8" x14ac:dyDescent="0.25">
      <c r="A180" s="89"/>
      <c r="B180" s="89"/>
      <c r="C180" s="89"/>
      <c r="D180" s="89"/>
      <c r="E180" s="89"/>
      <c r="F180" s="89"/>
      <c r="G180" s="36">
        <v>0</v>
      </c>
      <c r="H180" s="36">
        <v>0</v>
      </c>
    </row>
    <row r="181" spans="1:8" x14ac:dyDescent="0.25">
      <c r="A181" s="89"/>
      <c r="B181" s="89"/>
      <c r="C181" s="89"/>
      <c r="D181" s="89"/>
      <c r="E181" s="89"/>
      <c r="F181" s="89"/>
      <c r="G181" s="36">
        <v>0</v>
      </c>
      <c r="H181" s="36">
        <v>0</v>
      </c>
    </row>
    <row r="182" spans="1:8" x14ac:dyDescent="0.25">
      <c r="A182" s="89" t="s">
        <v>222</v>
      </c>
      <c r="B182" s="89" t="s">
        <v>219</v>
      </c>
      <c r="C182" s="89" t="s">
        <v>223</v>
      </c>
      <c r="D182" s="89" t="s">
        <v>1734</v>
      </c>
      <c r="E182" s="89" t="s">
        <v>205</v>
      </c>
      <c r="F182" s="96" t="s">
        <v>97</v>
      </c>
      <c r="G182" s="36">
        <v>0</v>
      </c>
      <c r="H182" s="36">
        <v>0</v>
      </c>
    </row>
    <row r="183" spans="1:8" x14ac:dyDescent="0.25">
      <c r="A183" s="89"/>
      <c r="B183" s="89"/>
      <c r="C183" s="89"/>
      <c r="D183" s="89"/>
      <c r="E183" s="89"/>
      <c r="F183" s="89"/>
      <c r="G183" s="36">
        <v>0</v>
      </c>
      <c r="H183" s="36">
        <v>0</v>
      </c>
    </row>
    <row r="184" spans="1:8" x14ac:dyDescent="0.25">
      <c r="A184" s="89"/>
      <c r="B184" s="89"/>
      <c r="C184" s="89"/>
      <c r="D184" s="89"/>
      <c r="E184" s="89"/>
      <c r="F184" s="89"/>
      <c r="G184" s="36">
        <v>0</v>
      </c>
      <c r="H184" s="36">
        <v>0</v>
      </c>
    </row>
    <row r="185" spans="1:8" x14ac:dyDescent="0.25">
      <c r="A185" s="89" t="s">
        <v>224</v>
      </c>
      <c r="B185" s="89" t="s">
        <v>225</v>
      </c>
      <c r="C185" s="89" t="s">
        <v>226</v>
      </c>
      <c r="D185" s="89" t="s">
        <v>1734</v>
      </c>
      <c r="E185" s="89" t="s">
        <v>205</v>
      </c>
      <c r="F185" s="96" t="s">
        <v>97</v>
      </c>
      <c r="G185" s="36">
        <v>0</v>
      </c>
      <c r="H185" s="36">
        <v>0</v>
      </c>
    </row>
    <row r="186" spans="1:8" x14ac:dyDescent="0.25">
      <c r="A186" s="89"/>
      <c r="B186" s="89"/>
      <c r="C186" s="89"/>
      <c r="D186" s="89"/>
      <c r="E186" s="89"/>
      <c r="F186" s="89"/>
      <c r="G186" s="36">
        <v>0</v>
      </c>
      <c r="H186" s="36">
        <v>0</v>
      </c>
    </row>
    <row r="187" spans="1:8" x14ac:dyDescent="0.25">
      <c r="A187" s="89"/>
      <c r="B187" s="89"/>
      <c r="C187" s="89"/>
      <c r="D187" s="89"/>
      <c r="E187" s="89"/>
      <c r="F187" s="89"/>
      <c r="G187" s="36">
        <v>0</v>
      </c>
      <c r="H187" s="36">
        <v>0</v>
      </c>
    </row>
    <row r="188" spans="1:8" x14ac:dyDescent="0.25">
      <c r="A188" s="89" t="s">
        <v>227</v>
      </c>
      <c r="B188" s="89" t="s">
        <v>228</v>
      </c>
      <c r="C188" s="89" t="s">
        <v>226</v>
      </c>
      <c r="D188" s="89" t="s">
        <v>1734</v>
      </c>
      <c r="E188" s="89" t="s">
        <v>205</v>
      </c>
      <c r="F188" s="96" t="s">
        <v>97</v>
      </c>
      <c r="G188" s="36">
        <v>0</v>
      </c>
      <c r="H188" s="36">
        <v>0</v>
      </c>
    </row>
    <row r="189" spans="1:8" x14ac:dyDescent="0.25">
      <c r="A189" s="89"/>
      <c r="B189" s="89"/>
      <c r="C189" s="89"/>
      <c r="D189" s="89"/>
      <c r="E189" s="89"/>
      <c r="F189" s="96"/>
      <c r="G189" s="36">
        <v>0</v>
      </c>
      <c r="H189" s="36">
        <v>0</v>
      </c>
    </row>
    <row r="190" spans="1:8" x14ac:dyDescent="0.25">
      <c r="A190" s="89"/>
      <c r="B190" s="89"/>
      <c r="C190" s="89"/>
      <c r="D190" s="89"/>
      <c r="E190" s="89"/>
      <c r="F190" s="96"/>
      <c r="G190" s="36">
        <v>0</v>
      </c>
      <c r="H190" s="36">
        <v>0</v>
      </c>
    </row>
    <row r="191" spans="1:8" x14ac:dyDescent="0.25">
      <c r="A191" s="89" t="s">
        <v>229</v>
      </c>
      <c r="B191" s="89" t="s">
        <v>230</v>
      </c>
      <c r="C191" s="89" t="s">
        <v>231</v>
      </c>
      <c r="D191" s="89" t="s">
        <v>1734</v>
      </c>
      <c r="E191" s="89" t="s">
        <v>205</v>
      </c>
      <c r="F191" s="96" t="s">
        <v>103</v>
      </c>
      <c r="G191" s="36">
        <v>0</v>
      </c>
      <c r="H191" s="36">
        <v>0</v>
      </c>
    </row>
    <row r="192" spans="1:8" x14ac:dyDescent="0.25">
      <c r="A192" s="89"/>
      <c r="B192" s="89"/>
      <c r="C192" s="89"/>
      <c r="D192" s="89"/>
      <c r="E192" s="89"/>
      <c r="F192" s="96"/>
      <c r="G192" s="36">
        <v>0</v>
      </c>
      <c r="H192" s="36">
        <v>0</v>
      </c>
    </row>
    <row r="193" spans="1:8" x14ac:dyDescent="0.25">
      <c r="A193" s="89"/>
      <c r="B193" s="89"/>
      <c r="C193" s="89"/>
      <c r="D193" s="89"/>
      <c r="E193" s="89"/>
      <c r="F193" s="96"/>
      <c r="G193" s="36">
        <v>0</v>
      </c>
      <c r="H193" s="36">
        <v>0</v>
      </c>
    </row>
    <row r="194" spans="1:8" x14ac:dyDescent="0.25">
      <c r="A194" s="89" t="s">
        <v>232</v>
      </c>
      <c r="B194" s="89" t="s">
        <v>233</v>
      </c>
      <c r="C194" s="89" t="s">
        <v>234</v>
      </c>
      <c r="D194" s="89" t="s">
        <v>1734</v>
      </c>
      <c r="E194" s="89" t="s">
        <v>205</v>
      </c>
      <c r="F194" s="96" t="s">
        <v>117</v>
      </c>
      <c r="G194" s="36">
        <v>0</v>
      </c>
      <c r="H194" s="36">
        <v>0</v>
      </c>
    </row>
    <row r="195" spans="1:8" x14ac:dyDescent="0.25">
      <c r="A195" s="89"/>
      <c r="B195" s="89"/>
      <c r="C195" s="89"/>
      <c r="D195" s="89"/>
      <c r="E195" s="89"/>
      <c r="F195" s="96"/>
      <c r="G195" s="36">
        <v>0</v>
      </c>
      <c r="H195" s="36">
        <v>0</v>
      </c>
    </row>
    <row r="196" spans="1:8" x14ac:dyDescent="0.25">
      <c r="A196" s="89"/>
      <c r="B196" s="89"/>
      <c r="C196" s="89"/>
      <c r="D196" s="89"/>
      <c r="E196" s="89"/>
      <c r="F196" s="96"/>
      <c r="G196" s="36">
        <v>0</v>
      </c>
      <c r="H196" s="36">
        <v>0</v>
      </c>
    </row>
    <row r="197" spans="1:8" ht="20.100000000000001" customHeight="1" x14ac:dyDescent="0.25">
      <c r="A197" s="89" t="s">
        <v>235</v>
      </c>
      <c r="B197" s="89" t="s">
        <v>236</v>
      </c>
      <c r="C197" s="89" t="s">
        <v>237</v>
      </c>
      <c r="D197" s="89" t="s">
        <v>1734</v>
      </c>
      <c r="E197" s="89" t="s">
        <v>205</v>
      </c>
      <c r="F197" s="96" t="s">
        <v>238</v>
      </c>
      <c r="G197" s="36">
        <v>0</v>
      </c>
      <c r="H197" s="36">
        <v>0</v>
      </c>
    </row>
    <row r="198" spans="1:8" ht="20.100000000000001" customHeight="1" x14ac:dyDescent="0.25">
      <c r="A198" s="89"/>
      <c r="B198" s="89"/>
      <c r="C198" s="89"/>
      <c r="D198" s="89"/>
      <c r="E198" s="89"/>
      <c r="F198" s="96"/>
      <c r="G198" s="36">
        <v>0</v>
      </c>
      <c r="H198" s="36">
        <v>0</v>
      </c>
    </row>
    <row r="199" spans="1:8" ht="20.100000000000001" customHeight="1" x14ac:dyDescent="0.25">
      <c r="A199" s="89"/>
      <c r="B199" s="89"/>
      <c r="C199" s="89"/>
      <c r="D199" s="89"/>
      <c r="E199" s="89"/>
      <c r="F199" s="96"/>
      <c r="G199" s="36">
        <v>0</v>
      </c>
      <c r="H199" s="36">
        <v>0</v>
      </c>
    </row>
    <row r="200" spans="1:8" ht="20.100000000000001" customHeight="1" x14ac:dyDescent="0.25">
      <c r="A200" s="89" t="s">
        <v>239</v>
      </c>
      <c r="B200" s="89" t="s">
        <v>240</v>
      </c>
      <c r="C200" s="89" t="s">
        <v>241</v>
      </c>
      <c r="D200" s="89" t="s">
        <v>1734</v>
      </c>
      <c r="E200" s="89" t="s">
        <v>205</v>
      </c>
      <c r="F200" s="96" t="s">
        <v>242</v>
      </c>
      <c r="G200" s="36">
        <v>0</v>
      </c>
      <c r="H200" s="36">
        <v>0</v>
      </c>
    </row>
    <row r="201" spans="1:8" ht="20.100000000000001" customHeight="1" x14ac:dyDescent="0.25">
      <c r="A201" s="89"/>
      <c r="B201" s="89"/>
      <c r="C201" s="89"/>
      <c r="D201" s="89"/>
      <c r="E201" s="89"/>
      <c r="F201" s="96"/>
      <c r="G201" s="36">
        <v>0</v>
      </c>
      <c r="H201" s="36">
        <v>0</v>
      </c>
    </row>
    <row r="202" spans="1:8" ht="20.100000000000001" customHeight="1" x14ac:dyDescent="0.25">
      <c r="A202" s="89"/>
      <c r="B202" s="89"/>
      <c r="C202" s="89"/>
      <c r="D202" s="89"/>
      <c r="E202" s="89"/>
      <c r="F202" s="96"/>
      <c r="G202" s="36">
        <v>0</v>
      </c>
      <c r="H202" s="36">
        <v>0</v>
      </c>
    </row>
    <row r="203" spans="1:8" x14ac:dyDescent="0.25">
      <c r="A203" s="89" t="s">
        <v>243</v>
      </c>
      <c r="B203" s="89" t="s">
        <v>244</v>
      </c>
      <c r="C203" s="89" t="s">
        <v>245</v>
      </c>
      <c r="D203" s="89" t="s">
        <v>1734</v>
      </c>
      <c r="E203" s="89" t="s">
        <v>205</v>
      </c>
      <c r="F203" s="96" t="s">
        <v>108</v>
      </c>
      <c r="G203" s="36">
        <v>0</v>
      </c>
      <c r="H203" s="36">
        <v>0</v>
      </c>
    </row>
    <row r="204" spans="1:8" x14ac:dyDescent="0.25">
      <c r="A204" s="89"/>
      <c r="B204" s="89"/>
      <c r="C204" s="89"/>
      <c r="D204" s="89"/>
      <c r="E204" s="89"/>
      <c r="F204" s="96"/>
      <c r="G204" s="36">
        <v>0</v>
      </c>
      <c r="H204" s="36">
        <v>0</v>
      </c>
    </row>
    <row r="205" spans="1:8" x14ac:dyDescent="0.25">
      <c r="A205" s="89"/>
      <c r="B205" s="89"/>
      <c r="C205" s="89"/>
      <c r="D205" s="89"/>
      <c r="E205" s="89"/>
      <c r="F205" s="96"/>
      <c r="G205" s="36">
        <v>0</v>
      </c>
      <c r="H205" s="36">
        <v>0</v>
      </c>
    </row>
    <row r="206" spans="1:8" ht="71.25" x14ac:dyDescent="0.25">
      <c r="A206" s="4" t="s">
        <v>1734</v>
      </c>
      <c r="B206" s="4" t="s">
        <v>246</v>
      </c>
      <c r="C206" s="4" t="s">
        <v>247</v>
      </c>
      <c r="D206" s="4" t="s">
        <v>248</v>
      </c>
      <c r="E206" s="4" t="s">
        <v>249</v>
      </c>
      <c r="F206" s="4">
        <v>12</v>
      </c>
      <c r="G206" s="54">
        <v>0</v>
      </c>
      <c r="H206" s="54">
        <v>0</v>
      </c>
    </row>
    <row r="207" spans="1:8" ht="28.5" x14ac:dyDescent="0.25">
      <c r="A207" s="4" t="s">
        <v>1734</v>
      </c>
      <c r="B207" s="4" t="s">
        <v>250</v>
      </c>
      <c r="C207" s="4" t="s">
        <v>204</v>
      </c>
      <c r="D207" s="4" t="s">
        <v>251</v>
      </c>
      <c r="E207" s="4" t="s">
        <v>249</v>
      </c>
      <c r="F207" s="4">
        <v>6</v>
      </c>
      <c r="G207" s="54">
        <v>0</v>
      </c>
      <c r="H207" s="54">
        <v>0</v>
      </c>
    </row>
    <row r="208" spans="1:8" ht="28.5" x14ac:dyDescent="0.25">
      <c r="A208" s="4" t="s">
        <v>252</v>
      </c>
      <c r="B208" s="4" t="s">
        <v>253</v>
      </c>
      <c r="C208" s="4" t="s">
        <v>204</v>
      </c>
      <c r="D208" s="4" t="s">
        <v>251</v>
      </c>
      <c r="E208" s="4" t="s">
        <v>249</v>
      </c>
      <c r="F208" s="4">
        <v>2</v>
      </c>
      <c r="G208" s="54">
        <v>2779.84</v>
      </c>
      <c r="H208" s="54">
        <f>7357+7357</f>
        <v>14714</v>
      </c>
    </row>
    <row r="209" spans="1:8" ht="28.5" x14ac:dyDescent="0.25">
      <c r="A209" s="4" t="s">
        <v>254</v>
      </c>
      <c r="B209" s="4" t="s">
        <v>253</v>
      </c>
      <c r="C209" s="4" t="s">
        <v>204</v>
      </c>
      <c r="D209" s="4" t="s">
        <v>251</v>
      </c>
      <c r="E209" s="4" t="s">
        <v>249</v>
      </c>
      <c r="F209" s="4">
        <v>2</v>
      </c>
      <c r="G209" s="54">
        <v>1969</v>
      </c>
      <c r="H209" s="54">
        <v>844</v>
      </c>
    </row>
    <row r="210" spans="1:8" x14ac:dyDescent="0.25">
      <c r="A210" s="86" t="s">
        <v>255</v>
      </c>
      <c r="B210" s="86" t="s">
        <v>256</v>
      </c>
      <c r="C210" s="86" t="s">
        <v>257</v>
      </c>
      <c r="D210" s="86" t="s">
        <v>258</v>
      </c>
      <c r="E210" s="86" t="s">
        <v>1565</v>
      </c>
      <c r="F210" s="86" t="s">
        <v>259</v>
      </c>
      <c r="G210" s="28">
        <v>0</v>
      </c>
      <c r="H210" s="68">
        <v>0</v>
      </c>
    </row>
    <row r="211" spans="1:8" x14ac:dyDescent="0.25">
      <c r="A211" s="86"/>
      <c r="B211" s="86"/>
      <c r="C211" s="86"/>
      <c r="D211" s="86"/>
      <c r="E211" s="86"/>
      <c r="F211" s="86"/>
      <c r="G211" s="28">
        <v>0</v>
      </c>
      <c r="H211" s="28">
        <v>0</v>
      </c>
    </row>
    <row r="212" spans="1:8" x14ac:dyDescent="0.25">
      <c r="A212" s="86"/>
      <c r="B212" s="86"/>
      <c r="C212" s="86"/>
      <c r="D212" s="86"/>
      <c r="E212" s="86"/>
      <c r="F212" s="86"/>
      <c r="G212" s="29"/>
      <c r="H212" s="28">
        <v>0</v>
      </c>
    </row>
    <row r="213" spans="1:8" x14ac:dyDescent="0.25">
      <c r="A213" s="86" t="s">
        <v>255</v>
      </c>
      <c r="B213" s="86" t="s">
        <v>260</v>
      </c>
      <c r="C213" s="86" t="s">
        <v>261</v>
      </c>
      <c r="D213" s="86" t="s">
        <v>262</v>
      </c>
      <c r="E213" s="86" t="s">
        <v>1565</v>
      </c>
      <c r="F213" s="86" t="s">
        <v>263</v>
      </c>
      <c r="G213" s="28">
        <v>0</v>
      </c>
      <c r="H213" s="68">
        <v>0</v>
      </c>
    </row>
    <row r="214" spans="1:8" x14ac:dyDescent="0.25">
      <c r="A214" s="86"/>
      <c r="B214" s="86"/>
      <c r="C214" s="86"/>
      <c r="D214" s="86"/>
      <c r="E214" s="86"/>
      <c r="F214" s="86"/>
      <c r="G214" s="28">
        <v>0</v>
      </c>
      <c r="H214" s="28">
        <v>0</v>
      </c>
    </row>
    <row r="215" spans="1:8" x14ac:dyDescent="0.25">
      <c r="A215" s="86"/>
      <c r="B215" s="86"/>
      <c r="C215" s="86"/>
      <c r="D215" s="86"/>
      <c r="E215" s="86"/>
      <c r="F215" s="86"/>
      <c r="G215" s="29"/>
      <c r="H215" s="28">
        <v>0</v>
      </c>
    </row>
    <row r="216" spans="1:8" x14ac:dyDescent="0.25">
      <c r="A216" s="86" t="s">
        <v>255</v>
      </c>
      <c r="B216" s="86" t="s">
        <v>264</v>
      </c>
      <c r="C216" s="86" t="s">
        <v>265</v>
      </c>
      <c r="D216" s="86" t="s">
        <v>266</v>
      </c>
      <c r="E216" s="86" t="s">
        <v>1565</v>
      </c>
      <c r="F216" s="86" t="s">
        <v>267</v>
      </c>
      <c r="G216" s="28">
        <v>0</v>
      </c>
      <c r="H216" s="68">
        <v>0</v>
      </c>
    </row>
    <row r="217" spans="1:8" x14ac:dyDescent="0.25">
      <c r="A217" s="86"/>
      <c r="B217" s="86"/>
      <c r="C217" s="86"/>
      <c r="D217" s="86"/>
      <c r="E217" s="86"/>
      <c r="F217" s="86"/>
      <c r="G217" s="28"/>
      <c r="H217" s="28">
        <v>0</v>
      </c>
    </row>
    <row r="218" spans="1:8" x14ac:dyDescent="0.25">
      <c r="A218" s="86"/>
      <c r="B218" s="86"/>
      <c r="C218" s="86"/>
      <c r="D218" s="86"/>
      <c r="E218" s="86"/>
      <c r="F218" s="86"/>
      <c r="G218" s="29"/>
      <c r="H218" s="28">
        <v>0</v>
      </c>
    </row>
    <row r="219" spans="1:8" x14ac:dyDescent="0.25">
      <c r="A219" s="87" t="s">
        <v>268</v>
      </c>
      <c r="B219" s="86" t="s">
        <v>269</v>
      </c>
      <c r="C219" s="86" t="s">
        <v>270</v>
      </c>
      <c r="D219" s="86" t="s">
        <v>262</v>
      </c>
      <c r="E219" s="86" t="s">
        <v>1565</v>
      </c>
      <c r="F219" s="86" t="s">
        <v>271</v>
      </c>
      <c r="G219" s="28">
        <v>0</v>
      </c>
      <c r="H219" s="68">
        <v>0</v>
      </c>
    </row>
    <row r="220" spans="1:8" x14ac:dyDescent="0.25">
      <c r="A220" s="87"/>
      <c r="B220" s="86"/>
      <c r="C220" s="86"/>
      <c r="D220" s="86"/>
      <c r="E220" s="86"/>
      <c r="F220" s="86"/>
      <c r="G220" s="28">
        <v>0</v>
      </c>
      <c r="H220" s="28">
        <v>0</v>
      </c>
    </row>
    <row r="221" spans="1:8" x14ac:dyDescent="0.25">
      <c r="A221" s="87"/>
      <c r="B221" s="86"/>
      <c r="C221" s="86"/>
      <c r="D221" s="86"/>
      <c r="E221" s="86"/>
      <c r="F221" s="86"/>
      <c r="G221" s="29"/>
      <c r="H221" s="28">
        <v>0</v>
      </c>
    </row>
    <row r="222" spans="1:8" x14ac:dyDescent="0.25">
      <c r="A222" s="87" t="s">
        <v>268</v>
      </c>
      <c r="B222" s="86" t="s">
        <v>272</v>
      </c>
      <c r="C222" s="86" t="s">
        <v>273</v>
      </c>
      <c r="D222" s="86" t="s">
        <v>274</v>
      </c>
      <c r="E222" s="86" t="s">
        <v>1565</v>
      </c>
      <c r="F222" s="86" t="s">
        <v>275</v>
      </c>
      <c r="G222" s="28">
        <v>0</v>
      </c>
      <c r="H222" s="68">
        <v>0</v>
      </c>
    </row>
    <row r="223" spans="1:8" x14ac:dyDescent="0.25">
      <c r="A223" s="87"/>
      <c r="B223" s="86"/>
      <c r="C223" s="86"/>
      <c r="D223" s="86"/>
      <c r="E223" s="86"/>
      <c r="F223" s="86"/>
      <c r="G223" s="28">
        <v>0</v>
      </c>
      <c r="H223" s="28">
        <v>0</v>
      </c>
    </row>
    <row r="224" spans="1:8" x14ac:dyDescent="0.25">
      <c r="A224" s="87"/>
      <c r="B224" s="86"/>
      <c r="C224" s="86"/>
      <c r="D224" s="86"/>
      <c r="E224" s="86"/>
      <c r="F224" s="86"/>
      <c r="G224" s="29"/>
      <c r="H224" s="28">
        <v>0</v>
      </c>
    </row>
    <row r="225" spans="1:8" x14ac:dyDescent="0.25">
      <c r="A225" s="86" t="s">
        <v>268</v>
      </c>
      <c r="B225" s="86" t="s">
        <v>276</v>
      </c>
      <c r="C225" s="86" t="s">
        <v>277</v>
      </c>
      <c r="D225" s="86" t="s">
        <v>278</v>
      </c>
      <c r="E225" s="86" t="s">
        <v>1565</v>
      </c>
      <c r="F225" s="86" t="s">
        <v>279</v>
      </c>
      <c r="G225" s="28">
        <v>0</v>
      </c>
      <c r="H225" s="68">
        <v>0</v>
      </c>
    </row>
    <row r="226" spans="1:8" x14ac:dyDescent="0.25">
      <c r="A226" s="86"/>
      <c r="B226" s="86"/>
      <c r="C226" s="86"/>
      <c r="D226" s="86"/>
      <c r="E226" s="86"/>
      <c r="F226" s="86"/>
      <c r="G226" s="28">
        <v>0</v>
      </c>
      <c r="H226" s="28">
        <v>0</v>
      </c>
    </row>
    <row r="227" spans="1:8" x14ac:dyDescent="0.25">
      <c r="A227" s="86"/>
      <c r="B227" s="86"/>
      <c r="C227" s="86"/>
      <c r="D227" s="86"/>
      <c r="E227" s="86"/>
      <c r="F227" s="86"/>
      <c r="G227" s="29"/>
      <c r="H227" s="28">
        <v>0</v>
      </c>
    </row>
    <row r="228" spans="1:8" x14ac:dyDescent="0.25">
      <c r="A228" s="86" t="s">
        <v>280</v>
      </c>
      <c r="B228" s="86" t="s">
        <v>281</v>
      </c>
      <c r="C228" s="86" t="s">
        <v>282</v>
      </c>
      <c r="D228" s="86" t="s">
        <v>283</v>
      </c>
      <c r="E228" s="86" t="s">
        <v>1565</v>
      </c>
      <c r="F228" s="86" t="s">
        <v>284</v>
      </c>
      <c r="G228" s="28">
        <v>0</v>
      </c>
      <c r="H228" s="21">
        <v>0</v>
      </c>
    </row>
    <row r="229" spans="1:8" x14ac:dyDescent="0.25">
      <c r="A229" s="86"/>
      <c r="B229" s="86"/>
      <c r="C229" s="86"/>
      <c r="D229" s="86"/>
      <c r="E229" s="86"/>
      <c r="F229" s="86"/>
      <c r="G229" s="28">
        <v>0</v>
      </c>
      <c r="H229" s="28">
        <v>0</v>
      </c>
    </row>
    <row r="230" spans="1:8" x14ac:dyDescent="0.25">
      <c r="A230" s="86"/>
      <c r="B230" s="86"/>
      <c r="C230" s="86"/>
      <c r="D230" s="86"/>
      <c r="E230" s="86"/>
      <c r="F230" s="86"/>
      <c r="G230" s="29"/>
      <c r="H230" s="28">
        <v>0</v>
      </c>
    </row>
    <row r="231" spans="1:8" x14ac:dyDescent="0.25">
      <c r="A231" s="86" t="s">
        <v>285</v>
      </c>
      <c r="B231" s="86" t="s">
        <v>286</v>
      </c>
      <c r="C231" s="86" t="s">
        <v>282</v>
      </c>
      <c r="D231" s="86" t="s">
        <v>287</v>
      </c>
      <c r="E231" s="86" t="s">
        <v>1565</v>
      </c>
      <c r="F231" s="89" t="s">
        <v>288</v>
      </c>
      <c r="G231" s="28">
        <v>3280</v>
      </c>
      <c r="H231" s="21">
        <v>4373</v>
      </c>
    </row>
    <row r="232" spans="1:8" x14ac:dyDescent="0.25">
      <c r="A232" s="86"/>
      <c r="B232" s="86"/>
      <c r="C232" s="86"/>
      <c r="D232" s="86"/>
      <c r="E232" s="86"/>
      <c r="F232" s="89"/>
      <c r="G232" s="28">
        <v>0</v>
      </c>
      <c r="H232" s="28">
        <v>0</v>
      </c>
    </row>
    <row r="233" spans="1:8" x14ac:dyDescent="0.25">
      <c r="A233" s="86"/>
      <c r="B233" s="86"/>
      <c r="C233" s="86"/>
      <c r="D233" s="86"/>
      <c r="E233" s="86"/>
      <c r="F233" s="89"/>
      <c r="G233" s="29"/>
      <c r="H233" s="28">
        <v>0</v>
      </c>
    </row>
    <row r="234" spans="1:8" x14ac:dyDescent="0.25">
      <c r="A234" s="86" t="s">
        <v>289</v>
      </c>
      <c r="B234" s="86" t="s">
        <v>286</v>
      </c>
      <c r="C234" s="86" t="s">
        <v>282</v>
      </c>
      <c r="D234" s="86" t="s">
        <v>287</v>
      </c>
      <c r="E234" s="86" t="s">
        <v>1565</v>
      </c>
      <c r="F234" s="89" t="s">
        <v>290</v>
      </c>
      <c r="G234" s="28">
        <v>2874</v>
      </c>
      <c r="H234" s="21">
        <v>4107</v>
      </c>
    </row>
    <row r="235" spans="1:8" x14ac:dyDescent="0.25">
      <c r="A235" s="86"/>
      <c r="B235" s="86"/>
      <c r="C235" s="86"/>
      <c r="D235" s="86"/>
      <c r="E235" s="86"/>
      <c r="F235" s="89"/>
      <c r="G235" s="28">
        <v>0</v>
      </c>
      <c r="H235" s="28">
        <v>0</v>
      </c>
    </row>
    <row r="236" spans="1:8" x14ac:dyDescent="0.25">
      <c r="A236" s="86"/>
      <c r="B236" s="86"/>
      <c r="C236" s="86"/>
      <c r="D236" s="86"/>
      <c r="E236" s="86"/>
      <c r="F236" s="89"/>
      <c r="G236" s="29"/>
      <c r="H236" s="28">
        <v>0</v>
      </c>
    </row>
    <row r="237" spans="1:8" x14ac:dyDescent="0.25">
      <c r="A237" s="86" t="s">
        <v>291</v>
      </c>
      <c r="B237" s="86" t="s">
        <v>286</v>
      </c>
      <c r="C237" s="86" t="s">
        <v>282</v>
      </c>
      <c r="D237" s="86" t="s">
        <v>287</v>
      </c>
      <c r="E237" s="86" t="s">
        <v>1565</v>
      </c>
      <c r="F237" s="89" t="s">
        <v>292</v>
      </c>
      <c r="G237" s="28">
        <v>1559</v>
      </c>
      <c r="H237" s="21">
        <v>3793</v>
      </c>
    </row>
    <row r="238" spans="1:8" x14ac:dyDescent="0.25">
      <c r="A238" s="86"/>
      <c r="B238" s="86"/>
      <c r="C238" s="86"/>
      <c r="D238" s="86"/>
      <c r="E238" s="86"/>
      <c r="F238" s="89"/>
      <c r="G238" s="28">
        <v>0</v>
      </c>
      <c r="H238" s="28">
        <v>0</v>
      </c>
    </row>
    <row r="239" spans="1:8" x14ac:dyDescent="0.25">
      <c r="A239" s="86"/>
      <c r="B239" s="86"/>
      <c r="C239" s="86"/>
      <c r="D239" s="86"/>
      <c r="E239" s="86"/>
      <c r="F239" s="89"/>
      <c r="G239" s="29"/>
      <c r="H239" s="28">
        <v>0</v>
      </c>
    </row>
    <row r="240" spans="1:8" ht="42.75" x14ac:dyDescent="0.25">
      <c r="A240" s="3" t="s">
        <v>293</v>
      </c>
      <c r="B240" s="8" t="s">
        <v>294</v>
      </c>
      <c r="C240" s="8" t="s">
        <v>295</v>
      </c>
      <c r="D240" s="8" t="s">
        <v>296</v>
      </c>
      <c r="E240" s="8" t="s">
        <v>1566</v>
      </c>
      <c r="F240" s="8" t="s">
        <v>297</v>
      </c>
      <c r="G240" s="22" t="s">
        <v>298</v>
      </c>
      <c r="H240" s="22" t="s">
        <v>299</v>
      </c>
    </row>
    <row r="241" spans="1:8" ht="57" x14ac:dyDescent="0.25">
      <c r="A241" s="3" t="s">
        <v>300</v>
      </c>
      <c r="B241" s="8" t="s">
        <v>301</v>
      </c>
      <c r="C241" s="8" t="s">
        <v>295</v>
      </c>
      <c r="D241" s="8" t="s">
        <v>302</v>
      </c>
      <c r="E241" s="8" t="s">
        <v>1566</v>
      </c>
      <c r="F241" s="8" t="s">
        <v>303</v>
      </c>
      <c r="G241" s="22" t="s">
        <v>304</v>
      </c>
      <c r="H241" s="22" t="s">
        <v>305</v>
      </c>
    </row>
    <row r="242" spans="1:8" ht="85.5" x14ac:dyDescent="0.25">
      <c r="A242" s="3" t="s">
        <v>306</v>
      </c>
      <c r="B242" s="8" t="s">
        <v>307</v>
      </c>
      <c r="C242" s="8" t="s">
        <v>295</v>
      </c>
      <c r="D242" s="8" t="s">
        <v>308</v>
      </c>
      <c r="E242" s="8" t="s">
        <v>1566</v>
      </c>
      <c r="F242" s="8" t="s">
        <v>309</v>
      </c>
      <c r="G242" s="22" t="s">
        <v>310</v>
      </c>
      <c r="H242" s="22" t="s">
        <v>311</v>
      </c>
    </row>
    <row r="243" spans="1:8" ht="57" x14ac:dyDescent="0.25">
      <c r="A243" s="8" t="s">
        <v>312</v>
      </c>
      <c r="B243" s="8" t="s">
        <v>301</v>
      </c>
      <c r="C243" s="8" t="s">
        <v>295</v>
      </c>
      <c r="D243" s="8" t="s">
        <v>313</v>
      </c>
      <c r="E243" s="8" t="s">
        <v>1566</v>
      </c>
      <c r="F243" s="8" t="s">
        <v>314</v>
      </c>
      <c r="G243" s="22" t="s">
        <v>315</v>
      </c>
      <c r="H243" s="22" t="s">
        <v>316</v>
      </c>
    </row>
    <row r="244" spans="1:8" ht="42.75" x14ac:dyDescent="0.25">
      <c r="A244" s="8" t="s">
        <v>317</v>
      </c>
      <c r="B244" s="8" t="s">
        <v>318</v>
      </c>
      <c r="C244" s="8" t="s">
        <v>295</v>
      </c>
      <c r="D244" s="8" t="s">
        <v>319</v>
      </c>
      <c r="E244" s="8" t="s">
        <v>1566</v>
      </c>
      <c r="F244" s="8" t="s">
        <v>117</v>
      </c>
      <c r="G244" s="22" t="s">
        <v>315</v>
      </c>
      <c r="H244" s="22" t="s">
        <v>316</v>
      </c>
    </row>
    <row r="245" spans="1:8" ht="42.75" x14ac:dyDescent="0.25">
      <c r="A245" s="8" t="s">
        <v>320</v>
      </c>
      <c r="B245" s="8" t="s">
        <v>321</v>
      </c>
      <c r="C245" s="8" t="s">
        <v>295</v>
      </c>
      <c r="D245" s="8" t="s">
        <v>319</v>
      </c>
      <c r="E245" s="8" t="s">
        <v>1566</v>
      </c>
      <c r="F245" s="8" t="s">
        <v>322</v>
      </c>
      <c r="G245" s="22" t="s">
        <v>323</v>
      </c>
      <c r="H245" s="22" t="s">
        <v>324</v>
      </c>
    </row>
    <row r="246" spans="1:8" ht="71.25" x14ac:dyDescent="0.25">
      <c r="A246" s="8" t="s">
        <v>325</v>
      </c>
      <c r="B246" s="8" t="s">
        <v>326</v>
      </c>
      <c r="C246" s="8" t="s">
        <v>295</v>
      </c>
      <c r="D246" s="8" t="s">
        <v>327</v>
      </c>
      <c r="E246" s="8" t="s">
        <v>1566</v>
      </c>
      <c r="F246" s="8" t="s">
        <v>328</v>
      </c>
      <c r="G246" s="22" t="s">
        <v>329</v>
      </c>
      <c r="H246" s="22" t="s">
        <v>330</v>
      </c>
    </row>
    <row r="247" spans="1:8" ht="57" x14ac:dyDescent="0.25">
      <c r="A247" s="8" t="s">
        <v>331</v>
      </c>
      <c r="B247" s="8" t="s">
        <v>307</v>
      </c>
      <c r="C247" s="8" t="s">
        <v>295</v>
      </c>
      <c r="D247" s="8" t="s">
        <v>332</v>
      </c>
      <c r="E247" s="8" t="s">
        <v>1566</v>
      </c>
      <c r="F247" s="8" t="s">
        <v>333</v>
      </c>
      <c r="G247" s="22" t="s">
        <v>315</v>
      </c>
      <c r="H247" s="22" t="s">
        <v>316</v>
      </c>
    </row>
    <row r="248" spans="1:8" ht="28.5" x14ac:dyDescent="0.25">
      <c r="A248" s="8" t="s">
        <v>317</v>
      </c>
      <c r="B248" s="8" t="s">
        <v>334</v>
      </c>
      <c r="C248" s="8" t="s">
        <v>335</v>
      </c>
      <c r="D248" s="8" t="s">
        <v>336</v>
      </c>
      <c r="E248" s="8" t="s">
        <v>1566</v>
      </c>
      <c r="F248" s="8" t="s">
        <v>337</v>
      </c>
      <c r="G248" s="22" t="s">
        <v>315</v>
      </c>
      <c r="H248" s="22" t="s">
        <v>316</v>
      </c>
    </row>
    <row r="249" spans="1:8" ht="28.5" x14ac:dyDescent="0.25">
      <c r="A249" s="8" t="s">
        <v>317</v>
      </c>
      <c r="B249" s="8" t="s">
        <v>338</v>
      </c>
      <c r="C249" s="8" t="s">
        <v>335</v>
      </c>
      <c r="D249" s="8" t="s">
        <v>339</v>
      </c>
      <c r="E249" s="8" t="s">
        <v>1566</v>
      </c>
      <c r="F249" s="8" t="s">
        <v>340</v>
      </c>
      <c r="G249" s="22" t="s">
        <v>315</v>
      </c>
      <c r="H249" s="22" t="s">
        <v>316</v>
      </c>
    </row>
    <row r="250" spans="1:8" ht="28.5" x14ac:dyDescent="0.25">
      <c r="A250" s="8" t="s">
        <v>317</v>
      </c>
      <c r="B250" s="8" t="s">
        <v>341</v>
      </c>
      <c r="C250" s="8" t="s">
        <v>335</v>
      </c>
      <c r="D250" s="8" t="s">
        <v>339</v>
      </c>
      <c r="E250" s="8" t="s">
        <v>1566</v>
      </c>
      <c r="F250" s="8" t="s">
        <v>340</v>
      </c>
      <c r="G250" s="22" t="s">
        <v>315</v>
      </c>
      <c r="H250" s="22" t="s">
        <v>316</v>
      </c>
    </row>
    <row r="251" spans="1:8" ht="28.5" x14ac:dyDescent="0.25">
      <c r="A251" s="8" t="s">
        <v>317</v>
      </c>
      <c r="B251" s="8" t="s">
        <v>342</v>
      </c>
      <c r="C251" s="8" t="s">
        <v>335</v>
      </c>
      <c r="D251" s="8" t="s">
        <v>339</v>
      </c>
      <c r="E251" s="8" t="s">
        <v>1566</v>
      </c>
      <c r="F251" s="8" t="s">
        <v>340</v>
      </c>
      <c r="G251" s="22" t="s">
        <v>315</v>
      </c>
      <c r="H251" s="22" t="s">
        <v>316</v>
      </c>
    </row>
    <row r="252" spans="1:8" ht="28.5" x14ac:dyDescent="0.25">
      <c r="A252" s="8" t="s">
        <v>317</v>
      </c>
      <c r="B252" s="8" t="s">
        <v>343</v>
      </c>
      <c r="C252" s="8" t="s">
        <v>335</v>
      </c>
      <c r="D252" s="8" t="s">
        <v>339</v>
      </c>
      <c r="E252" s="8" t="s">
        <v>1566</v>
      </c>
      <c r="F252" s="8" t="s">
        <v>340</v>
      </c>
      <c r="G252" s="22" t="s">
        <v>315</v>
      </c>
      <c r="H252" s="22" t="s">
        <v>316</v>
      </c>
    </row>
    <row r="253" spans="1:8" ht="28.5" x14ac:dyDescent="0.25">
      <c r="A253" s="8" t="s">
        <v>317</v>
      </c>
      <c r="B253" s="8" t="s">
        <v>344</v>
      </c>
      <c r="C253" s="8" t="s">
        <v>335</v>
      </c>
      <c r="D253" s="8" t="s">
        <v>339</v>
      </c>
      <c r="E253" s="8" t="s">
        <v>1566</v>
      </c>
      <c r="F253" s="8" t="s">
        <v>340</v>
      </c>
      <c r="G253" s="22" t="s">
        <v>315</v>
      </c>
      <c r="H253" s="22" t="s">
        <v>316</v>
      </c>
    </row>
    <row r="254" spans="1:8" ht="28.5" x14ac:dyDescent="0.25">
      <c r="A254" s="8" t="s">
        <v>317</v>
      </c>
      <c r="B254" s="8" t="s">
        <v>345</v>
      </c>
      <c r="C254" s="8" t="s">
        <v>335</v>
      </c>
      <c r="D254" s="8" t="s">
        <v>339</v>
      </c>
      <c r="E254" s="8" t="s">
        <v>1566</v>
      </c>
      <c r="F254" s="8" t="s">
        <v>340</v>
      </c>
      <c r="G254" s="22" t="s">
        <v>315</v>
      </c>
      <c r="H254" s="22" t="s">
        <v>316</v>
      </c>
    </row>
    <row r="255" spans="1:8" ht="28.5" x14ac:dyDescent="0.25">
      <c r="A255" s="8" t="s">
        <v>317</v>
      </c>
      <c r="B255" s="8" t="s">
        <v>346</v>
      </c>
      <c r="C255" s="8" t="s">
        <v>335</v>
      </c>
      <c r="D255" s="8" t="s">
        <v>347</v>
      </c>
      <c r="E255" s="8" t="s">
        <v>1566</v>
      </c>
      <c r="F255" s="8" t="s">
        <v>117</v>
      </c>
      <c r="G255" s="22" t="s">
        <v>315</v>
      </c>
      <c r="H255" s="22" t="s">
        <v>316</v>
      </c>
    </row>
    <row r="256" spans="1:8" ht="42.75" x14ac:dyDescent="0.25">
      <c r="A256" s="8" t="s">
        <v>317</v>
      </c>
      <c r="B256" s="8" t="s">
        <v>348</v>
      </c>
      <c r="C256" s="8" t="s">
        <v>335</v>
      </c>
      <c r="D256" s="8" t="s">
        <v>349</v>
      </c>
      <c r="E256" s="8" t="s">
        <v>1566</v>
      </c>
      <c r="F256" s="8" t="s">
        <v>350</v>
      </c>
      <c r="G256" s="22" t="s">
        <v>315</v>
      </c>
      <c r="H256" s="22" t="s">
        <v>316</v>
      </c>
    </row>
    <row r="257" spans="1:8" ht="57" x14ac:dyDescent="0.25">
      <c r="A257" s="8" t="s">
        <v>317</v>
      </c>
      <c r="B257" s="8" t="s">
        <v>351</v>
      </c>
      <c r="C257" s="8" t="s">
        <v>352</v>
      </c>
      <c r="D257" s="8" t="s">
        <v>353</v>
      </c>
      <c r="E257" s="8" t="s">
        <v>1566</v>
      </c>
      <c r="F257" s="8" t="s">
        <v>354</v>
      </c>
      <c r="G257" s="22" t="s">
        <v>315</v>
      </c>
      <c r="H257" s="22" t="s">
        <v>316</v>
      </c>
    </row>
    <row r="258" spans="1:8" ht="71.25" x14ac:dyDescent="0.25">
      <c r="A258" s="8" t="s">
        <v>1734</v>
      </c>
      <c r="B258" s="8" t="s">
        <v>355</v>
      </c>
      <c r="C258" s="8" t="s">
        <v>356</v>
      </c>
      <c r="D258" s="8" t="s">
        <v>356</v>
      </c>
      <c r="E258" s="8" t="s">
        <v>1566</v>
      </c>
      <c r="F258" s="8" t="s">
        <v>357</v>
      </c>
      <c r="G258" s="22" t="s">
        <v>315</v>
      </c>
      <c r="H258" s="22" t="s">
        <v>316</v>
      </c>
    </row>
    <row r="259" spans="1:8" ht="71.25" x14ac:dyDescent="0.25">
      <c r="A259" s="8" t="s">
        <v>1734</v>
      </c>
      <c r="B259" s="8" t="s">
        <v>355</v>
      </c>
      <c r="C259" s="8" t="s">
        <v>356</v>
      </c>
      <c r="D259" s="8" t="s">
        <v>356</v>
      </c>
      <c r="E259" s="8" t="s">
        <v>1566</v>
      </c>
      <c r="F259" s="8" t="s">
        <v>358</v>
      </c>
      <c r="G259" s="22" t="s">
        <v>315</v>
      </c>
      <c r="H259" s="22" t="s">
        <v>316</v>
      </c>
    </row>
    <row r="260" spans="1:8" x14ac:dyDescent="0.25">
      <c r="A260" s="98" t="s">
        <v>359</v>
      </c>
      <c r="B260" s="98" t="s">
        <v>360</v>
      </c>
      <c r="C260" s="98" t="s">
        <v>361</v>
      </c>
      <c r="D260" s="98" t="s">
        <v>1734</v>
      </c>
      <c r="E260" s="98" t="s">
        <v>1567</v>
      </c>
      <c r="F260" s="98" t="s">
        <v>297</v>
      </c>
      <c r="G260" s="37">
        <v>0</v>
      </c>
      <c r="H260" s="37">
        <v>0</v>
      </c>
    </row>
    <row r="261" spans="1:8" x14ac:dyDescent="0.25">
      <c r="A261" s="98"/>
      <c r="B261" s="98"/>
      <c r="C261" s="98"/>
      <c r="D261" s="98"/>
      <c r="E261" s="98"/>
      <c r="F261" s="98"/>
      <c r="G261" s="37">
        <v>1611</v>
      </c>
      <c r="H261" s="37">
        <v>0</v>
      </c>
    </row>
    <row r="262" spans="1:8" x14ac:dyDescent="0.25">
      <c r="A262" s="98" t="s">
        <v>362</v>
      </c>
      <c r="B262" s="98" t="s">
        <v>363</v>
      </c>
      <c r="C262" s="98" t="s">
        <v>361</v>
      </c>
      <c r="D262" s="98" t="s">
        <v>1734</v>
      </c>
      <c r="E262" s="98" t="s">
        <v>1567</v>
      </c>
      <c r="F262" s="98" t="s">
        <v>364</v>
      </c>
      <c r="G262" s="37">
        <v>1053</v>
      </c>
      <c r="H262" s="37">
        <v>6861</v>
      </c>
    </row>
    <row r="263" spans="1:8" x14ac:dyDescent="0.25">
      <c r="A263" s="98"/>
      <c r="B263" s="98"/>
      <c r="C263" s="98"/>
      <c r="D263" s="98"/>
      <c r="E263" s="98"/>
      <c r="F263" s="98"/>
      <c r="G263" s="37">
        <v>1589</v>
      </c>
      <c r="H263" s="37">
        <v>0</v>
      </c>
    </row>
    <row r="264" spans="1:8" x14ac:dyDescent="0.25">
      <c r="A264" s="98" t="s">
        <v>359</v>
      </c>
      <c r="B264" s="98" t="s">
        <v>365</v>
      </c>
      <c r="C264" s="98" t="s">
        <v>366</v>
      </c>
      <c r="D264" s="98" t="s">
        <v>1734</v>
      </c>
      <c r="E264" s="98" t="s">
        <v>1567</v>
      </c>
      <c r="F264" s="98" t="s">
        <v>367</v>
      </c>
      <c r="G264" s="37">
        <v>0</v>
      </c>
      <c r="H264" s="37">
        <v>0</v>
      </c>
    </row>
    <row r="265" spans="1:8" x14ac:dyDescent="0.25">
      <c r="A265" s="98"/>
      <c r="B265" s="98"/>
      <c r="C265" s="98"/>
      <c r="D265" s="98"/>
      <c r="E265" s="98"/>
      <c r="F265" s="98"/>
      <c r="G265" s="37">
        <v>1000</v>
      </c>
      <c r="H265" s="37">
        <v>0</v>
      </c>
    </row>
    <row r="266" spans="1:8" x14ac:dyDescent="0.25">
      <c r="A266" s="98" t="s">
        <v>359</v>
      </c>
      <c r="B266" s="98" t="s">
        <v>368</v>
      </c>
      <c r="C266" s="98" t="s">
        <v>369</v>
      </c>
      <c r="D266" s="98" t="s">
        <v>1734</v>
      </c>
      <c r="E266" s="98" t="s">
        <v>1567</v>
      </c>
      <c r="F266" s="98" t="s">
        <v>76</v>
      </c>
      <c r="G266" s="37">
        <v>0</v>
      </c>
      <c r="H266" s="37">
        <v>0</v>
      </c>
    </row>
    <row r="267" spans="1:8" x14ac:dyDescent="0.25">
      <c r="A267" s="98"/>
      <c r="B267" s="98"/>
      <c r="C267" s="98"/>
      <c r="D267" s="98"/>
      <c r="E267" s="98"/>
      <c r="F267" s="98"/>
      <c r="G267" s="37">
        <v>1000</v>
      </c>
      <c r="H267" s="37">
        <v>0</v>
      </c>
    </row>
    <row r="268" spans="1:8" x14ac:dyDescent="0.25">
      <c r="A268" s="98" t="s">
        <v>359</v>
      </c>
      <c r="B268" s="98" t="s">
        <v>370</v>
      </c>
      <c r="C268" s="98" t="s">
        <v>369</v>
      </c>
      <c r="D268" s="98" t="s">
        <v>1734</v>
      </c>
      <c r="E268" s="98" t="s">
        <v>1567</v>
      </c>
      <c r="F268" s="98" t="s">
        <v>97</v>
      </c>
      <c r="G268" s="37">
        <v>0</v>
      </c>
      <c r="H268" s="37">
        <v>0</v>
      </c>
    </row>
    <row r="269" spans="1:8" x14ac:dyDescent="0.25">
      <c r="A269" s="98"/>
      <c r="B269" s="98"/>
      <c r="C269" s="98"/>
      <c r="D269" s="98"/>
      <c r="E269" s="98"/>
      <c r="F269" s="98"/>
      <c r="G269" s="37">
        <v>1000</v>
      </c>
      <c r="H269" s="37">
        <v>0</v>
      </c>
    </row>
    <row r="270" spans="1:8" x14ac:dyDescent="0.25">
      <c r="A270" s="98" t="s">
        <v>359</v>
      </c>
      <c r="B270" s="98" t="s">
        <v>371</v>
      </c>
      <c r="C270" s="98" t="s">
        <v>369</v>
      </c>
      <c r="D270" s="98" t="s">
        <v>1734</v>
      </c>
      <c r="E270" s="98" t="s">
        <v>1567</v>
      </c>
      <c r="F270" s="98" t="s">
        <v>97</v>
      </c>
      <c r="G270" s="37">
        <v>0</v>
      </c>
      <c r="H270" s="37">
        <v>0</v>
      </c>
    </row>
    <row r="271" spans="1:8" x14ac:dyDescent="0.25">
      <c r="A271" s="98"/>
      <c r="B271" s="98"/>
      <c r="C271" s="98"/>
      <c r="D271" s="98"/>
      <c r="E271" s="98"/>
      <c r="F271" s="98"/>
      <c r="G271" s="37">
        <v>1000</v>
      </c>
      <c r="H271" s="37">
        <v>0</v>
      </c>
    </row>
    <row r="272" spans="1:8" x14ac:dyDescent="0.25">
      <c r="A272" s="98" t="s">
        <v>359</v>
      </c>
      <c r="B272" s="98" t="s">
        <v>372</v>
      </c>
      <c r="C272" s="98" t="s">
        <v>369</v>
      </c>
      <c r="D272" s="98" t="s">
        <v>1734</v>
      </c>
      <c r="E272" s="98" t="s">
        <v>1567</v>
      </c>
      <c r="F272" s="98" t="s">
        <v>97</v>
      </c>
      <c r="G272" s="37">
        <v>0</v>
      </c>
      <c r="H272" s="37">
        <v>0</v>
      </c>
    </row>
    <row r="273" spans="1:8" x14ac:dyDescent="0.25">
      <c r="A273" s="98"/>
      <c r="B273" s="98"/>
      <c r="C273" s="98"/>
      <c r="D273" s="98"/>
      <c r="E273" s="98"/>
      <c r="F273" s="98"/>
      <c r="G273" s="37">
        <v>990</v>
      </c>
      <c r="H273" s="37">
        <v>0</v>
      </c>
    </row>
    <row r="274" spans="1:8" x14ac:dyDescent="0.25">
      <c r="A274" s="98" t="s">
        <v>359</v>
      </c>
      <c r="B274" s="98" t="s">
        <v>373</v>
      </c>
      <c r="C274" s="98" t="s">
        <v>369</v>
      </c>
      <c r="D274" s="98" t="s">
        <v>1734</v>
      </c>
      <c r="E274" s="98" t="s">
        <v>1567</v>
      </c>
      <c r="F274" s="98" t="s">
        <v>117</v>
      </c>
      <c r="G274" s="37">
        <v>0</v>
      </c>
      <c r="H274" s="37">
        <v>0</v>
      </c>
    </row>
    <row r="275" spans="1:8" x14ac:dyDescent="0.25">
      <c r="A275" s="98"/>
      <c r="B275" s="98"/>
      <c r="C275" s="98"/>
      <c r="D275" s="98"/>
      <c r="E275" s="98"/>
      <c r="F275" s="98"/>
      <c r="G275" s="37">
        <v>0</v>
      </c>
      <c r="H275" s="37">
        <v>0</v>
      </c>
    </row>
    <row r="276" spans="1:8" x14ac:dyDescent="0.25">
      <c r="A276" s="98" t="s">
        <v>359</v>
      </c>
      <c r="B276" s="98" t="s">
        <v>374</v>
      </c>
      <c r="C276" s="98" t="s">
        <v>369</v>
      </c>
      <c r="D276" s="98" t="s">
        <v>1734</v>
      </c>
      <c r="E276" s="98" t="s">
        <v>1567</v>
      </c>
      <c r="F276" s="98" t="s">
        <v>242</v>
      </c>
      <c r="G276" s="37">
        <v>0</v>
      </c>
      <c r="H276" s="37">
        <v>0</v>
      </c>
    </row>
    <row r="277" spans="1:8" x14ac:dyDescent="0.25">
      <c r="A277" s="98"/>
      <c r="B277" s="98"/>
      <c r="C277" s="98"/>
      <c r="D277" s="98"/>
      <c r="E277" s="98"/>
      <c r="F277" s="98"/>
      <c r="G277" s="37">
        <v>0</v>
      </c>
      <c r="H277" s="37">
        <v>0</v>
      </c>
    </row>
    <row r="278" spans="1:8" x14ac:dyDescent="0.25">
      <c r="A278" s="98" t="s">
        <v>375</v>
      </c>
      <c r="B278" s="98" t="s">
        <v>376</v>
      </c>
      <c r="C278" s="98" t="s">
        <v>204</v>
      </c>
      <c r="D278" s="98" t="s">
        <v>1734</v>
      </c>
      <c r="E278" s="98" t="s">
        <v>1567</v>
      </c>
      <c r="F278" s="98" t="s">
        <v>377</v>
      </c>
      <c r="G278" s="37">
        <v>2314.9699999999998</v>
      </c>
      <c r="H278" s="37">
        <v>6861</v>
      </c>
    </row>
    <row r="279" spans="1:8" x14ac:dyDescent="0.25">
      <c r="A279" s="98"/>
      <c r="B279" s="98"/>
      <c r="C279" s="98"/>
      <c r="D279" s="98"/>
      <c r="E279" s="98"/>
      <c r="F279" s="98"/>
      <c r="G279" s="37">
        <v>536.39</v>
      </c>
      <c r="H279" s="37">
        <v>215</v>
      </c>
    </row>
    <row r="280" spans="1:8" x14ac:dyDescent="0.25">
      <c r="A280" s="98" t="s">
        <v>378</v>
      </c>
      <c r="B280" s="98" t="s">
        <v>379</v>
      </c>
      <c r="C280" s="98" t="s">
        <v>204</v>
      </c>
      <c r="D280" s="98" t="s">
        <v>1734</v>
      </c>
      <c r="E280" s="98" t="s">
        <v>1567</v>
      </c>
      <c r="F280" s="98" t="s">
        <v>380</v>
      </c>
      <c r="G280" s="37">
        <v>2564</v>
      </c>
      <c r="H280" s="37">
        <v>0</v>
      </c>
    </row>
    <row r="281" spans="1:8" x14ac:dyDescent="0.25">
      <c r="A281" s="98"/>
      <c r="B281" s="98"/>
      <c r="C281" s="98"/>
      <c r="D281" s="98"/>
      <c r="E281" s="98"/>
      <c r="F281" s="98"/>
      <c r="G281" s="37">
        <v>1507</v>
      </c>
      <c r="H281" s="37">
        <v>300</v>
      </c>
    </row>
    <row r="282" spans="1:8" x14ac:dyDescent="0.25">
      <c r="A282" s="98" t="s">
        <v>381</v>
      </c>
      <c r="B282" s="98" t="s">
        <v>379</v>
      </c>
      <c r="C282" s="98" t="s">
        <v>204</v>
      </c>
      <c r="D282" s="98" t="s">
        <v>1734</v>
      </c>
      <c r="E282" s="98" t="s">
        <v>1567</v>
      </c>
      <c r="F282" s="98" t="s">
        <v>382</v>
      </c>
      <c r="G282" s="37">
        <v>2432</v>
      </c>
      <c r="H282" s="37">
        <v>0</v>
      </c>
    </row>
    <row r="283" spans="1:8" x14ac:dyDescent="0.25">
      <c r="A283" s="98"/>
      <c r="B283" s="98"/>
      <c r="C283" s="98"/>
      <c r="D283" s="98"/>
      <c r="E283" s="98"/>
      <c r="F283" s="98"/>
      <c r="G283" s="37">
        <v>1652</v>
      </c>
      <c r="H283" s="37">
        <v>403</v>
      </c>
    </row>
    <row r="284" spans="1:8" x14ac:dyDescent="0.25">
      <c r="A284" s="98" t="s">
        <v>383</v>
      </c>
      <c r="B284" s="98" t="s">
        <v>384</v>
      </c>
      <c r="C284" s="98" t="s">
        <v>204</v>
      </c>
      <c r="D284" s="98" t="s">
        <v>1734</v>
      </c>
      <c r="E284" s="98" t="s">
        <v>1567</v>
      </c>
      <c r="F284" s="98" t="s">
        <v>385</v>
      </c>
      <c r="G284" s="37">
        <v>2551</v>
      </c>
      <c r="H284" s="37">
        <v>0</v>
      </c>
    </row>
    <row r="285" spans="1:8" x14ac:dyDescent="0.25">
      <c r="A285" s="98"/>
      <c r="B285" s="98"/>
      <c r="C285" s="98"/>
      <c r="D285" s="98"/>
      <c r="E285" s="98"/>
      <c r="F285" s="98"/>
      <c r="G285" s="37">
        <v>2000</v>
      </c>
      <c r="H285" s="37">
        <v>310</v>
      </c>
    </row>
    <row r="286" spans="1:8" x14ac:dyDescent="0.25">
      <c r="A286" s="98" t="s">
        <v>359</v>
      </c>
      <c r="B286" s="98" t="s">
        <v>386</v>
      </c>
      <c r="C286" s="98" t="s">
        <v>387</v>
      </c>
      <c r="D286" s="98" t="s">
        <v>1734</v>
      </c>
      <c r="E286" s="98" t="s">
        <v>1567</v>
      </c>
      <c r="F286" s="98" t="s">
        <v>388</v>
      </c>
      <c r="G286" s="37">
        <v>0</v>
      </c>
      <c r="H286" s="37">
        <v>6861</v>
      </c>
    </row>
    <row r="287" spans="1:8" x14ac:dyDescent="0.25">
      <c r="A287" s="98"/>
      <c r="B287" s="98"/>
      <c r="C287" s="98"/>
      <c r="D287" s="98"/>
      <c r="E287" s="98"/>
      <c r="F287" s="98"/>
      <c r="G287" s="37">
        <v>1000</v>
      </c>
      <c r="H287" s="37">
        <v>0</v>
      </c>
    </row>
    <row r="288" spans="1:8" x14ac:dyDescent="0.25">
      <c r="A288" s="98" t="s">
        <v>359</v>
      </c>
      <c r="B288" s="98" t="s">
        <v>389</v>
      </c>
      <c r="C288" s="98" t="s">
        <v>390</v>
      </c>
      <c r="D288" s="98" t="s">
        <v>1734</v>
      </c>
      <c r="E288" s="98" t="s">
        <v>1567</v>
      </c>
      <c r="F288" s="98" t="s">
        <v>391</v>
      </c>
      <c r="G288" s="37">
        <v>0</v>
      </c>
      <c r="H288" s="37">
        <v>0</v>
      </c>
    </row>
    <row r="289" spans="1:8" x14ac:dyDescent="0.25">
      <c r="A289" s="98"/>
      <c r="B289" s="98"/>
      <c r="C289" s="98"/>
      <c r="D289" s="98"/>
      <c r="E289" s="98"/>
      <c r="F289" s="98"/>
      <c r="G289" s="37">
        <v>0</v>
      </c>
      <c r="H289" s="37">
        <v>0</v>
      </c>
    </row>
    <row r="290" spans="1:8" x14ac:dyDescent="0.25">
      <c r="A290" s="98" t="s">
        <v>392</v>
      </c>
      <c r="B290" s="98" t="s">
        <v>393</v>
      </c>
      <c r="C290" s="98" t="s">
        <v>394</v>
      </c>
      <c r="D290" s="98" t="s">
        <v>1734</v>
      </c>
      <c r="E290" s="98" t="s">
        <v>1567</v>
      </c>
      <c r="F290" s="98" t="s">
        <v>395</v>
      </c>
      <c r="G290" s="37">
        <v>1248.7</v>
      </c>
      <c r="H290" s="37">
        <v>6861</v>
      </c>
    </row>
    <row r="291" spans="1:8" x14ac:dyDescent="0.25">
      <c r="A291" s="98"/>
      <c r="B291" s="98"/>
      <c r="C291" s="98"/>
      <c r="D291" s="98"/>
      <c r="E291" s="98"/>
      <c r="F291" s="98"/>
      <c r="G291" s="37">
        <v>733</v>
      </c>
      <c r="H291" s="37">
        <v>0</v>
      </c>
    </row>
    <row r="292" spans="1:8" x14ac:dyDescent="0.25">
      <c r="A292" s="98" t="s">
        <v>396</v>
      </c>
      <c r="B292" s="98" t="s">
        <v>397</v>
      </c>
      <c r="C292" s="98" t="s">
        <v>398</v>
      </c>
      <c r="D292" s="98" t="s">
        <v>1734</v>
      </c>
      <c r="E292" s="98" t="s">
        <v>1567</v>
      </c>
      <c r="F292" s="98" t="s">
        <v>399</v>
      </c>
      <c r="G292" s="37">
        <v>2298</v>
      </c>
      <c r="H292" s="37">
        <v>6861</v>
      </c>
    </row>
    <row r="293" spans="1:8" x14ac:dyDescent="0.25">
      <c r="A293" s="98"/>
      <c r="B293" s="98"/>
      <c r="C293" s="98"/>
      <c r="D293" s="98"/>
      <c r="E293" s="98"/>
      <c r="F293" s="98"/>
      <c r="G293" s="37">
        <v>1000</v>
      </c>
      <c r="H293" s="37">
        <v>0</v>
      </c>
    </row>
    <row r="294" spans="1:8" x14ac:dyDescent="0.25">
      <c r="A294" s="98" t="s">
        <v>400</v>
      </c>
      <c r="B294" s="98" t="s">
        <v>401</v>
      </c>
      <c r="C294" s="98" t="s">
        <v>402</v>
      </c>
      <c r="D294" s="98" t="s">
        <v>1734</v>
      </c>
      <c r="E294" s="98" t="s">
        <v>1567</v>
      </c>
      <c r="F294" s="98" t="s">
        <v>403</v>
      </c>
      <c r="G294" s="37">
        <v>999</v>
      </c>
      <c r="H294" s="37">
        <v>6861</v>
      </c>
    </row>
    <row r="295" spans="1:8" x14ac:dyDescent="0.25">
      <c r="A295" s="98"/>
      <c r="B295" s="98"/>
      <c r="C295" s="98"/>
      <c r="D295" s="98"/>
      <c r="E295" s="98"/>
      <c r="F295" s="98"/>
      <c r="G295" s="37">
        <v>1000</v>
      </c>
      <c r="H295" s="37">
        <v>0</v>
      </c>
    </row>
    <row r="296" spans="1:8" ht="42.75" x14ac:dyDescent="0.25">
      <c r="A296" s="4" t="s">
        <v>404</v>
      </c>
      <c r="B296" s="4" t="s">
        <v>405</v>
      </c>
      <c r="C296" s="4" t="s">
        <v>406</v>
      </c>
      <c r="D296" s="4" t="s">
        <v>407</v>
      </c>
      <c r="E296" s="4" t="s">
        <v>408</v>
      </c>
      <c r="F296" s="4" t="s">
        <v>409</v>
      </c>
      <c r="G296" s="38" t="s">
        <v>410</v>
      </c>
      <c r="H296" s="38" t="s">
        <v>411</v>
      </c>
    </row>
    <row r="297" spans="1:8" ht="57" x14ac:dyDescent="0.25">
      <c r="A297" s="4" t="s">
        <v>1734</v>
      </c>
      <c r="B297" s="4" t="s">
        <v>412</v>
      </c>
      <c r="C297" s="4" t="s">
        <v>413</v>
      </c>
      <c r="D297" s="4" t="s">
        <v>414</v>
      </c>
      <c r="E297" s="4" t="s">
        <v>408</v>
      </c>
      <c r="F297" s="4" t="s">
        <v>415</v>
      </c>
      <c r="G297" s="38" t="s">
        <v>416</v>
      </c>
      <c r="H297" s="38" t="s">
        <v>417</v>
      </c>
    </row>
    <row r="298" spans="1:8" ht="42.75" x14ac:dyDescent="0.25">
      <c r="A298" s="4" t="s">
        <v>418</v>
      </c>
      <c r="B298" s="4" t="s">
        <v>419</v>
      </c>
      <c r="C298" s="4" t="s">
        <v>406</v>
      </c>
      <c r="D298" s="4" t="s">
        <v>79</v>
      </c>
      <c r="E298" s="4" t="s">
        <v>408</v>
      </c>
      <c r="F298" s="3" t="s">
        <v>420</v>
      </c>
      <c r="G298" s="38" t="s">
        <v>421</v>
      </c>
      <c r="H298" s="38" t="s">
        <v>411</v>
      </c>
    </row>
    <row r="299" spans="1:8" ht="42.75" x14ac:dyDescent="0.25">
      <c r="A299" s="4" t="s">
        <v>1734</v>
      </c>
      <c r="B299" s="4" t="s">
        <v>422</v>
      </c>
      <c r="C299" s="4" t="s">
        <v>423</v>
      </c>
      <c r="D299" s="4" t="s">
        <v>414</v>
      </c>
      <c r="E299" s="4" t="s">
        <v>408</v>
      </c>
      <c r="F299" s="3" t="s">
        <v>43</v>
      </c>
      <c r="G299" s="38" t="s">
        <v>416</v>
      </c>
      <c r="H299" s="38" t="s">
        <v>417</v>
      </c>
    </row>
    <row r="300" spans="1:8" ht="42.75" x14ac:dyDescent="0.25">
      <c r="A300" s="4" t="s">
        <v>1734</v>
      </c>
      <c r="B300" s="4" t="s">
        <v>424</v>
      </c>
      <c r="C300" s="4" t="s">
        <v>423</v>
      </c>
      <c r="D300" s="4" t="s">
        <v>414</v>
      </c>
      <c r="E300" s="4" t="s">
        <v>408</v>
      </c>
      <c r="F300" s="3" t="s">
        <v>43</v>
      </c>
      <c r="G300" s="38" t="s">
        <v>416</v>
      </c>
      <c r="H300" s="38" t="s">
        <v>417</v>
      </c>
    </row>
    <row r="301" spans="1:8" ht="42.75" x14ac:dyDescent="0.25">
      <c r="A301" s="4" t="s">
        <v>425</v>
      </c>
      <c r="B301" s="4" t="s">
        <v>419</v>
      </c>
      <c r="C301" s="4" t="s">
        <v>406</v>
      </c>
      <c r="D301" s="4" t="s">
        <v>426</v>
      </c>
      <c r="E301" s="4" t="s">
        <v>408</v>
      </c>
      <c r="F301" s="3" t="s">
        <v>427</v>
      </c>
      <c r="G301" s="39" t="s">
        <v>428</v>
      </c>
      <c r="H301" s="39" t="s">
        <v>411</v>
      </c>
    </row>
    <row r="302" spans="1:8" ht="42.75" x14ac:dyDescent="0.25">
      <c r="A302" s="4" t="s">
        <v>429</v>
      </c>
      <c r="B302" s="4" t="s">
        <v>430</v>
      </c>
      <c r="C302" s="4" t="s">
        <v>406</v>
      </c>
      <c r="D302" s="4" t="s">
        <v>431</v>
      </c>
      <c r="E302" s="4" t="s">
        <v>408</v>
      </c>
      <c r="F302" s="4" t="s">
        <v>432</v>
      </c>
      <c r="G302" s="39" t="s">
        <v>433</v>
      </c>
      <c r="H302" s="39" t="s">
        <v>434</v>
      </c>
    </row>
    <row r="303" spans="1:8" ht="57" x14ac:dyDescent="0.25">
      <c r="A303" s="4" t="s">
        <v>1734</v>
      </c>
      <c r="B303" s="8" t="s">
        <v>435</v>
      </c>
      <c r="C303" s="4" t="s">
        <v>436</v>
      </c>
      <c r="D303" s="4" t="s">
        <v>437</v>
      </c>
      <c r="E303" s="4" t="s">
        <v>408</v>
      </c>
      <c r="F303" s="4" t="s">
        <v>438</v>
      </c>
      <c r="G303" s="38" t="s">
        <v>416</v>
      </c>
      <c r="H303" s="38" t="s">
        <v>417</v>
      </c>
    </row>
    <row r="304" spans="1:8" ht="42.75" x14ac:dyDescent="0.25">
      <c r="A304" s="4" t="s">
        <v>439</v>
      </c>
      <c r="B304" s="8" t="s">
        <v>440</v>
      </c>
      <c r="C304" s="4" t="s">
        <v>406</v>
      </c>
      <c r="D304" s="4" t="s">
        <v>92</v>
      </c>
      <c r="E304" s="4" t="s">
        <v>408</v>
      </c>
      <c r="F304" s="4" t="s">
        <v>175</v>
      </c>
      <c r="G304" s="39" t="s">
        <v>441</v>
      </c>
      <c r="H304" s="39" t="s">
        <v>434</v>
      </c>
    </row>
    <row r="305" spans="1:8" ht="57" x14ac:dyDescent="0.25">
      <c r="A305" s="4" t="s">
        <v>442</v>
      </c>
      <c r="B305" s="4" t="s">
        <v>29</v>
      </c>
      <c r="C305" s="4" t="s">
        <v>443</v>
      </c>
      <c r="D305" s="4" t="s">
        <v>444</v>
      </c>
      <c r="E305" s="4" t="s">
        <v>408</v>
      </c>
      <c r="F305" s="4" t="s">
        <v>445</v>
      </c>
      <c r="G305" s="39" t="s">
        <v>446</v>
      </c>
      <c r="H305" s="39" t="s">
        <v>447</v>
      </c>
    </row>
    <row r="306" spans="1:8" ht="57" x14ac:dyDescent="0.25">
      <c r="A306" s="4" t="s">
        <v>448</v>
      </c>
      <c r="B306" s="4" t="s">
        <v>449</v>
      </c>
      <c r="C306" s="4" t="s">
        <v>443</v>
      </c>
      <c r="D306" s="4" t="s">
        <v>444</v>
      </c>
      <c r="E306" s="4" t="s">
        <v>408</v>
      </c>
      <c r="F306" s="4" t="s">
        <v>445</v>
      </c>
      <c r="G306" s="39" t="s">
        <v>450</v>
      </c>
      <c r="H306" s="39" t="s">
        <v>417</v>
      </c>
    </row>
    <row r="307" spans="1:8" ht="71.25" customHeight="1" x14ac:dyDescent="0.25">
      <c r="A307" s="4" t="s">
        <v>451</v>
      </c>
      <c r="B307" s="86" t="s">
        <v>452</v>
      </c>
      <c r="C307" s="86" t="s">
        <v>453</v>
      </c>
      <c r="D307" s="86" t="s">
        <v>454</v>
      </c>
      <c r="E307" s="86" t="s">
        <v>455</v>
      </c>
      <c r="F307" s="86" t="s">
        <v>456</v>
      </c>
      <c r="G307" s="54">
        <v>1365.15</v>
      </c>
      <c r="H307" s="54">
        <v>0</v>
      </c>
    </row>
    <row r="308" spans="1:8" x14ac:dyDescent="0.25">
      <c r="A308" s="4" t="s">
        <v>457</v>
      </c>
      <c r="B308" s="86"/>
      <c r="C308" s="86"/>
      <c r="D308" s="86"/>
      <c r="E308" s="86"/>
      <c r="F308" s="86"/>
      <c r="G308" s="54">
        <v>0</v>
      </c>
      <c r="H308" s="54">
        <v>440</v>
      </c>
    </row>
    <row r="309" spans="1:8" x14ac:dyDescent="0.25">
      <c r="A309" s="4" t="s">
        <v>458</v>
      </c>
      <c r="B309" s="86"/>
      <c r="C309" s="86"/>
      <c r="D309" s="86"/>
      <c r="E309" s="86"/>
      <c r="F309" s="86"/>
      <c r="G309" s="54"/>
      <c r="H309" s="54">
        <v>0</v>
      </c>
    </row>
    <row r="310" spans="1:8" ht="28.5" customHeight="1" x14ac:dyDescent="0.25">
      <c r="A310" s="86" t="s">
        <v>451</v>
      </c>
      <c r="B310" s="86" t="s">
        <v>459</v>
      </c>
      <c r="C310" s="86" t="s">
        <v>460</v>
      </c>
      <c r="D310" s="86" t="s">
        <v>461</v>
      </c>
      <c r="E310" s="86" t="s">
        <v>455</v>
      </c>
      <c r="F310" s="86" t="s">
        <v>39</v>
      </c>
      <c r="G310" s="54">
        <v>0</v>
      </c>
      <c r="H310" s="54">
        <v>0</v>
      </c>
    </row>
    <row r="311" spans="1:8" x14ac:dyDescent="0.25">
      <c r="A311" s="86"/>
      <c r="B311" s="86"/>
      <c r="C311" s="86"/>
      <c r="D311" s="86"/>
      <c r="E311" s="86"/>
      <c r="F311" s="86"/>
      <c r="G311" s="54">
        <v>0</v>
      </c>
      <c r="H311" s="54">
        <v>0</v>
      </c>
    </row>
    <row r="312" spans="1:8" x14ac:dyDescent="0.25">
      <c r="A312" s="86"/>
      <c r="B312" s="86"/>
      <c r="C312" s="86"/>
      <c r="D312" s="86"/>
      <c r="E312" s="86"/>
      <c r="F312" s="86"/>
      <c r="G312" s="54"/>
      <c r="H312" s="54">
        <v>0</v>
      </c>
    </row>
    <row r="313" spans="1:8" ht="42.75" customHeight="1" x14ac:dyDescent="0.25">
      <c r="A313" s="86" t="s">
        <v>462</v>
      </c>
      <c r="B313" s="86" t="s">
        <v>463</v>
      </c>
      <c r="C313" s="86" t="s">
        <v>464</v>
      </c>
      <c r="D313" s="86" t="s">
        <v>465</v>
      </c>
      <c r="E313" s="86" t="s">
        <v>455</v>
      </c>
      <c r="F313" s="86" t="s">
        <v>466</v>
      </c>
      <c r="G313" s="54">
        <v>0</v>
      </c>
      <c r="H313" s="54">
        <v>0</v>
      </c>
    </row>
    <row r="314" spans="1:8" x14ac:dyDescent="0.25">
      <c r="A314" s="86"/>
      <c r="B314" s="86"/>
      <c r="C314" s="86"/>
      <c r="D314" s="86"/>
      <c r="E314" s="86"/>
      <c r="F314" s="86"/>
      <c r="G314" s="54">
        <v>0</v>
      </c>
      <c r="H314" s="54">
        <v>0</v>
      </c>
    </row>
    <row r="315" spans="1:8" x14ac:dyDescent="0.25">
      <c r="A315" s="86"/>
      <c r="B315" s="86"/>
      <c r="C315" s="86"/>
      <c r="D315" s="86"/>
      <c r="E315" s="86"/>
      <c r="F315" s="86"/>
      <c r="G315" s="54"/>
      <c r="H315" s="54">
        <v>0</v>
      </c>
    </row>
    <row r="316" spans="1:8" ht="42.75" customHeight="1" x14ac:dyDescent="0.25">
      <c r="A316" s="86" t="s">
        <v>467</v>
      </c>
      <c r="B316" s="86" t="s">
        <v>468</v>
      </c>
      <c r="C316" s="86" t="s">
        <v>141</v>
      </c>
      <c r="D316" s="86" t="s">
        <v>469</v>
      </c>
      <c r="E316" s="86" t="s">
        <v>455</v>
      </c>
      <c r="F316" s="86" t="s">
        <v>470</v>
      </c>
      <c r="G316" s="54">
        <v>0</v>
      </c>
      <c r="H316" s="54">
        <v>0</v>
      </c>
    </row>
    <row r="317" spans="1:8" x14ac:dyDescent="0.25">
      <c r="A317" s="86"/>
      <c r="B317" s="86"/>
      <c r="C317" s="86"/>
      <c r="D317" s="86"/>
      <c r="E317" s="86"/>
      <c r="F317" s="86"/>
      <c r="G317" s="54">
        <v>0</v>
      </c>
      <c r="H317" s="54">
        <v>0</v>
      </c>
    </row>
    <row r="318" spans="1:8" x14ac:dyDescent="0.25">
      <c r="A318" s="86"/>
      <c r="B318" s="86"/>
      <c r="C318" s="86"/>
      <c r="D318" s="86"/>
      <c r="E318" s="86"/>
      <c r="F318" s="86"/>
      <c r="G318" s="54"/>
      <c r="H318" s="54">
        <v>0</v>
      </c>
    </row>
    <row r="319" spans="1:8" ht="57" customHeight="1" x14ac:dyDescent="0.25">
      <c r="A319" s="86" t="s">
        <v>471</v>
      </c>
      <c r="B319" s="86" t="s">
        <v>472</v>
      </c>
      <c r="C319" s="86" t="s">
        <v>473</v>
      </c>
      <c r="D319" s="86" t="s">
        <v>474</v>
      </c>
      <c r="E319" s="86" t="s">
        <v>455</v>
      </c>
      <c r="F319" s="86" t="s">
        <v>475</v>
      </c>
      <c r="G319" s="54">
        <v>0</v>
      </c>
      <c r="H319" s="54">
        <v>0</v>
      </c>
    </row>
    <row r="320" spans="1:8" x14ac:dyDescent="0.25">
      <c r="A320" s="86"/>
      <c r="B320" s="86"/>
      <c r="C320" s="86"/>
      <c r="D320" s="86"/>
      <c r="E320" s="86"/>
      <c r="F320" s="86"/>
      <c r="G320" s="54">
        <v>0</v>
      </c>
      <c r="H320" s="54">
        <v>0</v>
      </c>
    </row>
    <row r="321" spans="1:8" x14ac:dyDescent="0.25">
      <c r="A321" s="86"/>
      <c r="B321" s="86"/>
      <c r="C321" s="86"/>
      <c r="D321" s="86"/>
      <c r="E321" s="86"/>
      <c r="F321" s="86"/>
      <c r="G321" s="54"/>
      <c r="H321" s="54">
        <v>0</v>
      </c>
    </row>
    <row r="322" spans="1:8" ht="57" customHeight="1" x14ac:dyDescent="0.25">
      <c r="A322" s="86" t="s">
        <v>471</v>
      </c>
      <c r="B322" s="86" t="s">
        <v>476</v>
      </c>
      <c r="C322" s="86" t="s">
        <v>473</v>
      </c>
      <c r="D322" s="86" t="s">
        <v>474</v>
      </c>
      <c r="E322" s="86" t="s">
        <v>455</v>
      </c>
      <c r="F322" s="86" t="s">
        <v>475</v>
      </c>
      <c r="G322" s="54">
        <v>0</v>
      </c>
      <c r="H322" s="54">
        <v>0</v>
      </c>
    </row>
    <row r="323" spans="1:8" x14ac:dyDescent="0.25">
      <c r="A323" s="86"/>
      <c r="B323" s="86"/>
      <c r="C323" s="86"/>
      <c r="D323" s="86"/>
      <c r="E323" s="86"/>
      <c r="F323" s="86"/>
      <c r="G323" s="54">
        <v>0</v>
      </c>
      <c r="H323" s="54">
        <v>0</v>
      </c>
    </row>
    <row r="324" spans="1:8" x14ac:dyDescent="0.25">
      <c r="A324" s="86"/>
      <c r="B324" s="86"/>
      <c r="C324" s="86"/>
      <c r="D324" s="86"/>
      <c r="E324" s="86"/>
      <c r="F324" s="86"/>
      <c r="G324" s="54"/>
      <c r="H324" s="54">
        <v>0</v>
      </c>
    </row>
    <row r="325" spans="1:8" ht="57" customHeight="1" x14ac:dyDescent="0.25">
      <c r="A325" s="86" t="s">
        <v>471</v>
      </c>
      <c r="B325" s="86" t="s">
        <v>477</v>
      </c>
      <c r="C325" s="86" t="s">
        <v>473</v>
      </c>
      <c r="D325" s="86" t="s">
        <v>474</v>
      </c>
      <c r="E325" s="86" t="s">
        <v>455</v>
      </c>
      <c r="F325" s="86" t="s">
        <v>475</v>
      </c>
      <c r="G325" s="54">
        <v>0</v>
      </c>
      <c r="H325" s="54">
        <v>0</v>
      </c>
    </row>
    <row r="326" spans="1:8" x14ac:dyDescent="0.25">
      <c r="A326" s="86"/>
      <c r="B326" s="86"/>
      <c r="C326" s="86"/>
      <c r="D326" s="86"/>
      <c r="E326" s="86"/>
      <c r="F326" s="86"/>
      <c r="G326" s="54">
        <v>0</v>
      </c>
      <c r="H326" s="54">
        <v>0</v>
      </c>
    </row>
    <row r="327" spans="1:8" x14ac:dyDescent="0.25">
      <c r="A327" s="86"/>
      <c r="B327" s="86"/>
      <c r="C327" s="86"/>
      <c r="D327" s="86"/>
      <c r="E327" s="86"/>
      <c r="F327" s="86"/>
      <c r="G327" s="54"/>
      <c r="H327" s="54">
        <v>0</v>
      </c>
    </row>
    <row r="328" spans="1:8" ht="28.5" x14ac:dyDescent="0.25">
      <c r="A328" s="4" t="s">
        <v>451</v>
      </c>
      <c r="B328" s="86" t="s">
        <v>478</v>
      </c>
      <c r="C328" s="86" t="s">
        <v>453</v>
      </c>
      <c r="D328" s="86" t="s">
        <v>479</v>
      </c>
      <c r="E328" s="86" t="s">
        <v>455</v>
      </c>
      <c r="F328" s="86" t="s">
        <v>475</v>
      </c>
      <c r="G328" s="54">
        <v>6041.43</v>
      </c>
      <c r="H328" s="54">
        <v>0</v>
      </c>
    </row>
    <row r="329" spans="1:8" x14ac:dyDescent="0.25">
      <c r="A329" s="4" t="s">
        <v>457</v>
      </c>
      <c r="B329" s="86"/>
      <c r="C329" s="86"/>
      <c r="D329" s="86"/>
      <c r="E329" s="86"/>
      <c r="F329" s="86"/>
      <c r="G329" s="54">
        <v>900</v>
      </c>
      <c r="H329" s="54">
        <v>580</v>
      </c>
    </row>
    <row r="330" spans="1:8" x14ac:dyDescent="0.25">
      <c r="A330" s="4" t="s">
        <v>480</v>
      </c>
      <c r="B330" s="86"/>
      <c r="C330" s="86"/>
      <c r="D330" s="86"/>
      <c r="E330" s="86"/>
      <c r="F330" s="86"/>
      <c r="G330" s="54"/>
      <c r="H330" s="54">
        <v>0</v>
      </c>
    </row>
    <row r="331" spans="1:8" ht="28.5" customHeight="1" x14ac:dyDescent="0.25">
      <c r="A331" s="86" t="s">
        <v>451</v>
      </c>
      <c r="B331" s="86" t="s">
        <v>481</v>
      </c>
      <c r="C331" s="86" t="s">
        <v>460</v>
      </c>
      <c r="D331" s="86" t="s">
        <v>482</v>
      </c>
      <c r="E331" s="86" t="s">
        <v>455</v>
      </c>
      <c r="F331" s="86" t="s">
        <v>43</v>
      </c>
      <c r="G331" s="54">
        <v>0</v>
      </c>
      <c r="H331" s="54">
        <v>0</v>
      </c>
    </row>
    <row r="332" spans="1:8" x14ac:dyDescent="0.25">
      <c r="A332" s="86"/>
      <c r="B332" s="86"/>
      <c r="C332" s="86"/>
      <c r="D332" s="86"/>
      <c r="E332" s="86"/>
      <c r="F332" s="86"/>
      <c r="G332" s="54">
        <v>0</v>
      </c>
      <c r="H332" s="54">
        <v>0</v>
      </c>
    </row>
    <row r="333" spans="1:8" x14ac:dyDescent="0.25">
      <c r="A333" s="86"/>
      <c r="B333" s="86"/>
      <c r="C333" s="86"/>
      <c r="D333" s="86"/>
      <c r="E333" s="86"/>
      <c r="F333" s="86"/>
      <c r="G333" s="54"/>
      <c r="H333" s="54">
        <v>0</v>
      </c>
    </row>
    <row r="334" spans="1:8" ht="28.5" customHeight="1" x14ac:dyDescent="0.25">
      <c r="A334" s="86" t="s">
        <v>451</v>
      </c>
      <c r="B334" s="86" t="s">
        <v>459</v>
      </c>
      <c r="C334" s="86" t="s">
        <v>460</v>
      </c>
      <c r="D334" s="86" t="s">
        <v>482</v>
      </c>
      <c r="E334" s="86" t="s">
        <v>455</v>
      </c>
      <c r="F334" s="86" t="s">
        <v>43</v>
      </c>
      <c r="G334" s="54">
        <v>0</v>
      </c>
      <c r="H334" s="54">
        <v>0</v>
      </c>
    </row>
    <row r="335" spans="1:8" x14ac:dyDescent="0.25">
      <c r="A335" s="86"/>
      <c r="B335" s="86"/>
      <c r="C335" s="86"/>
      <c r="D335" s="86"/>
      <c r="E335" s="86"/>
      <c r="F335" s="86"/>
      <c r="G335" s="54">
        <v>0</v>
      </c>
      <c r="H335" s="54">
        <v>0</v>
      </c>
    </row>
    <row r="336" spans="1:8" x14ac:dyDescent="0.25">
      <c r="A336" s="86"/>
      <c r="B336" s="86"/>
      <c r="C336" s="86"/>
      <c r="D336" s="86"/>
      <c r="E336" s="86"/>
      <c r="F336" s="86"/>
      <c r="G336" s="54"/>
      <c r="H336" s="54">
        <v>0</v>
      </c>
    </row>
    <row r="337" spans="1:8" ht="28.5" customHeight="1" x14ac:dyDescent="0.25">
      <c r="A337" s="86" t="s">
        <v>483</v>
      </c>
      <c r="B337" s="86" t="s">
        <v>484</v>
      </c>
      <c r="C337" s="86" t="s">
        <v>485</v>
      </c>
      <c r="D337" s="86" t="s">
        <v>486</v>
      </c>
      <c r="E337" s="86" t="s">
        <v>455</v>
      </c>
      <c r="F337" s="86" t="s">
        <v>487</v>
      </c>
      <c r="G337" s="54">
        <v>0</v>
      </c>
      <c r="H337" s="54">
        <v>0</v>
      </c>
    </row>
    <row r="338" spans="1:8" x14ac:dyDescent="0.25">
      <c r="A338" s="86"/>
      <c r="B338" s="86"/>
      <c r="C338" s="86"/>
      <c r="D338" s="86"/>
      <c r="E338" s="86"/>
      <c r="F338" s="86"/>
      <c r="G338" s="54">
        <v>0</v>
      </c>
      <c r="H338" s="54">
        <v>0</v>
      </c>
    </row>
    <row r="339" spans="1:8" x14ac:dyDescent="0.25">
      <c r="A339" s="86"/>
      <c r="B339" s="86"/>
      <c r="C339" s="86"/>
      <c r="D339" s="86"/>
      <c r="E339" s="86"/>
      <c r="F339" s="86"/>
      <c r="G339" s="54"/>
      <c r="H339" s="54">
        <v>0</v>
      </c>
    </row>
    <row r="340" spans="1:8" ht="42.75" customHeight="1" x14ac:dyDescent="0.25">
      <c r="A340" s="86" t="s">
        <v>451</v>
      </c>
      <c r="B340" s="86" t="s">
        <v>488</v>
      </c>
      <c r="C340" s="86" t="s">
        <v>204</v>
      </c>
      <c r="D340" s="86" t="s">
        <v>489</v>
      </c>
      <c r="E340" s="86" t="s">
        <v>455</v>
      </c>
      <c r="F340" s="86" t="s">
        <v>490</v>
      </c>
      <c r="G340" s="54">
        <v>0</v>
      </c>
      <c r="H340" s="54">
        <v>0</v>
      </c>
    </row>
    <row r="341" spans="1:8" x14ac:dyDescent="0.25">
      <c r="A341" s="86"/>
      <c r="B341" s="86"/>
      <c r="C341" s="86"/>
      <c r="D341" s="86"/>
      <c r="E341" s="86"/>
      <c r="F341" s="86"/>
      <c r="G341" s="54">
        <v>183</v>
      </c>
      <c r="H341" s="54">
        <v>100</v>
      </c>
    </row>
    <row r="342" spans="1:8" x14ac:dyDescent="0.25">
      <c r="A342" s="86"/>
      <c r="B342" s="86"/>
      <c r="C342" s="86"/>
      <c r="D342" s="86"/>
      <c r="E342" s="86"/>
      <c r="F342" s="86"/>
      <c r="G342" s="54"/>
      <c r="H342" s="54">
        <v>0</v>
      </c>
    </row>
    <row r="343" spans="1:8" ht="57" customHeight="1" x14ac:dyDescent="0.25">
      <c r="A343" s="86" t="s">
        <v>491</v>
      </c>
      <c r="B343" s="86" t="s">
        <v>492</v>
      </c>
      <c r="C343" s="86" t="s">
        <v>493</v>
      </c>
      <c r="D343" s="86" t="s">
        <v>494</v>
      </c>
      <c r="E343" s="86" t="s">
        <v>455</v>
      </c>
      <c r="F343" s="86" t="s">
        <v>495</v>
      </c>
      <c r="G343" s="54">
        <v>0</v>
      </c>
      <c r="H343" s="54">
        <v>0</v>
      </c>
    </row>
    <row r="344" spans="1:8" x14ac:dyDescent="0.25">
      <c r="A344" s="86"/>
      <c r="B344" s="86"/>
      <c r="C344" s="86"/>
      <c r="D344" s="86"/>
      <c r="E344" s="86"/>
      <c r="F344" s="86"/>
      <c r="G344" s="54">
        <v>0</v>
      </c>
      <c r="H344" s="54">
        <v>0</v>
      </c>
    </row>
    <row r="345" spans="1:8" x14ac:dyDescent="0.25">
      <c r="A345" s="86"/>
      <c r="B345" s="86"/>
      <c r="C345" s="86"/>
      <c r="D345" s="86"/>
      <c r="E345" s="86"/>
      <c r="F345" s="86"/>
      <c r="G345" s="54"/>
      <c r="H345" s="54">
        <v>0</v>
      </c>
    </row>
    <row r="346" spans="1:8" ht="42.75" customHeight="1" x14ac:dyDescent="0.25">
      <c r="A346" s="4" t="s">
        <v>451</v>
      </c>
      <c r="B346" s="86" t="s">
        <v>496</v>
      </c>
      <c r="C346" s="86" t="s">
        <v>204</v>
      </c>
      <c r="D346" s="86" t="s">
        <v>497</v>
      </c>
      <c r="E346" s="86" t="s">
        <v>455</v>
      </c>
      <c r="F346" s="86" t="s">
        <v>495</v>
      </c>
      <c r="G346" s="54">
        <v>2988.43</v>
      </c>
      <c r="H346" s="54">
        <v>0</v>
      </c>
    </row>
    <row r="347" spans="1:8" x14ac:dyDescent="0.25">
      <c r="A347" s="4" t="s">
        <v>457</v>
      </c>
      <c r="B347" s="86"/>
      <c r="C347" s="86"/>
      <c r="D347" s="86"/>
      <c r="E347" s="86"/>
      <c r="F347" s="86"/>
      <c r="G347" s="54">
        <v>1000</v>
      </c>
      <c r="H347" s="54">
        <v>300</v>
      </c>
    </row>
    <row r="348" spans="1:8" x14ac:dyDescent="0.25">
      <c r="A348" s="4" t="s">
        <v>498</v>
      </c>
      <c r="B348" s="86"/>
      <c r="C348" s="86"/>
      <c r="D348" s="86"/>
      <c r="E348" s="86"/>
      <c r="F348" s="86"/>
      <c r="G348" s="54"/>
      <c r="H348" s="54">
        <v>0</v>
      </c>
    </row>
    <row r="349" spans="1:8" ht="28.5" customHeight="1" x14ac:dyDescent="0.25">
      <c r="A349" s="86" t="s">
        <v>499</v>
      </c>
      <c r="B349" s="86" t="s">
        <v>500</v>
      </c>
      <c r="C349" s="86" t="s">
        <v>501</v>
      </c>
      <c r="D349" s="86" t="s">
        <v>502</v>
      </c>
      <c r="E349" s="86" t="s">
        <v>455</v>
      </c>
      <c r="F349" s="86" t="s">
        <v>54</v>
      </c>
      <c r="G349" s="54">
        <v>0</v>
      </c>
      <c r="H349" s="54">
        <v>0</v>
      </c>
    </row>
    <row r="350" spans="1:8" x14ac:dyDescent="0.25">
      <c r="A350" s="86"/>
      <c r="B350" s="86"/>
      <c r="C350" s="86"/>
      <c r="D350" s="86"/>
      <c r="E350" s="86"/>
      <c r="F350" s="86"/>
      <c r="G350" s="54">
        <v>0</v>
      </c>
      <c r="H350" s="54">
        <v>0</v>
      </c>
    </row>
    <row r="351" spans="1:8" x14ac:dyDescent="0.25">
      <c r="A351" s="86"/>
      <c r="B351" s="86"/>
      <c r="C351" s="86"/>
      <c r="D351" s="86"/>
      <c r="E351" s="86"/>
      <c r="F351" s="86"/>
      <c r="G351" s="54"/>
      <c r="H351" s="54">
        <v>0</v>
      </c>
    </row>
    <row r="352" spans="1:8" ht="28.5" customHeight="1" x14ac:dyDescent="0.25">
      <c r="A352" s="86" t="s">
        <v>499</v>
      </c>
      <c r="B352" s="86" t="s">
        <v>503</v>
      </c>
      <c r="C352" s="86" t="s">
        <v>501</v>
      </c>
      <c r="D352" s="86" t="s">
        <v>502</v>
      </c>
      <c r="E352" s="86" t="s">
        <v>455</v>
      </c>
      <c r="F352" s="86" t="s">
        <v>54</v>
      </c>
      <c r="G352" s="54">
        <v>0</v>
      </c>
      <c r="H352" s="54">
        <v>0</v>
      </c>
    </row>
    <row r="353" spans="1:8" x14ac:dyDescent="0.25">
      <c r="A353" s="86"/>
      <c r="B353" s="86"/>
      <c r="C353" s="86"/>
      <c r="D353" s="86"/>
      <c r="E353" s="86"/>
      <c r="F353" s="86"/>
      <c r="G353" s="54">
        <v>0</v>
      </c>
      <c r="H353" s="54">
        <v>0</v>
      </c>
    </row>
    <row r="354" spans="1:8" x14ac:dyDescent="0.25">
      <c r="A354" s="86"/>
      <c r="B354" s="86"/>
      <c r="C354" s="86"/>
      <c r="D354" s="86"/>
      <c r="E354" s="86"/>
      <c r="F354" s="86"/>
      <c r="G354" s="54"/>
      <c r="H354" s="54">
        <v>0</v>
      </c>
    </row>
    <row r="355" spans="1:8" ht="28.5" customHeight="1" x14ac:dyDescent="0.25">
      <c r="A355" s="86" t="s">
        <v>499</v>
      </c>
      <c r="B355" s="86" t="s">
        <v>504</v>
      </c>
      <c r="C355" s="86" t="s">
        <v>501</v>
      </c>
      <c r="D355" s="86" t="s">
        <v>502</v>
      </c>
      <c r="E355" s="86" t="s">
        <v>455</v>
      </c>
      <c r="F355" s="86" t="s">
        <v>54</v>
      </c>
      <c r="G355" s="54">
        <v>0</v>
      </c>
      <c r="H355" s="54">
        <v>0</v>
      </c>
    </row>
    <row r="356" spans="1:8" x14ac:dyDescent="0.25">
      <c r="A356" s="86"/>
      <c r="B356" s="86"/>
      <c r="C356" s="86"/>
      <c r="D356" s="86"/>
      <c r="E356" s="86"/>
      <c r="F356" s="86"/>
      <c r="G356" s="54">
        <v>0</v>
      </c>
      <c r="H356" s="54">
        <v>0</v>
      </c>
    </row>
    <row r="357" spans="1:8" x14ac:dyDescent="0.25">
      <c r="A357" s="86"/>
      <c r="B357" s="86"/>
      <c r="C357" s="86"/>
      <c r="D357" s="86"/>
      <c r="E357" s="86"/>
      <c r="F357" s="86"/>
      <c r="G357" s="54"/>
      <c r="H357" s="54">
        <v>0</v>
      </c>
    </row>
    <row r="358" spans="1:8" ht="28.5" customHeight="1" x14ac:dyDescent="0.25">
      <c r="A358" s="86" t="s">
        <v>499</v>
      </c>
      <c r="B358" s="86" t="s">
        <v>505</v>
      </c>
      <c r="C358" s="86" t="s">
        <v>501</v>
      </c>
      <c r="D358" s="86" t="s">
        <v>502</v>
      </c>
      <c r="E358" s="86" t="s">
        <v>455</v>
      </c>
      <c r="F358" s="86" t="s">
        <v>54</v>
      </c>
      <c r="G358" s="54">
        <v>0</v>
      </c>
      <c r="H358" s="54">
        <v>0</v>
      </c>
    </row>
    <row r="359" spans="1:8" x14ac:dyDescent="0.25">
      <c r="A359" s="86"/>
      <c r="B359" s="86"/>
      <c r="C359" s="86"/>
      <c r="D359" s="86"/>
      <c r="E359" s="86"/>
      <c r="F359" s="86"/>
      <c r="G359" s="54">
        <v>0</v>
      </c>
      <c r="H359" s="54">
        <v>0</v>
      </c>
    </row>
    <row r="360" spans="1:8" x14ac:dyDescent="0.25">
      <c r="A360" s="86"/>
      <c r="B360" s="86"/>
      <c r="C360" s="86"/>
      <c r="D360" s="86"/>
      <c r="E360" s="86"/>
      <c r="F360" s="86"/>
      <c r="G360" s="54"/>
      <c r="H360" s="54">
        <v>0</v>
      </c>
    </row>
    <row r="361" spans="1:8" ht="28.5" customHeight="1" x14ac:dyDescent="0.25">
      <c r="A361" s="86" t="s">
        <v>499</v>
      </c>
      <c r="B361" s="86" t="s">
        <v>506</v>
      </c>
      <c r="C361" s="86" t="s">
        <v>501</v>
      </c>
      <c r="D361" s="86" t="s">
        <v>502</v>
      </c>
      <c r="E361" s="86" t="s">
        <v>455</v>
      </c>
      <c r="F361" s="86" t="s">
        <v>54</v>
      </c>
      <c r="G361" s="54">
        <v>0</v>
      </c>
      <c r="H361" s="54">
        <v>0</v>
      </c>
    </row>
    <row r="362" spans="1:8" x14ac:dyDescent="0.25">
      <c r="A362" s="86"/>
      <c r="B362" s="86"/>
      <c r="C362" s="86"/>
      <c r="D362" s="86"/>
      <c r="E362" s="86"/>
      <c r="F362" s="86"/>
      <c r="G362" s="54">
        <v>0</v>
      </c>
      <c r="H362" s="54">
        <v>0</v>
      </c>
    </row>
    <row r="363" spans="1:8" x14ac:dyDescent="0.25">
      <c r="A363" s="86"/>
      <c r="B363" s="86"/>
      <c r="C363" s="86"/>
      <c r="D363" s="86"/>
      <c r="E363" s="86"/>
      <c r="F363" s="86"/>
      <c r="G363" s="54"/>
      <c r="H363" s="54">
        <v>0</v>
      </c>
    </row>
    <row r="364" spans="1:8" ht="28.5" customHeight="1" x14ac:dyDescent="0.25">
      <c r="A364" s="86" t="s">
        <v>499</v>
      </c>
      <c r="B364" s="86" t="s">
        <v>507</v>
      </c>
      <c r="C364" s="86" t="s">
        <v>501</v>
      </c>
      <c r="D364" s="86" t="s">
        <v>502</v>
      </c>
      <c r="E364" s="86" t="s">
        <v>455</v>
      </c>
      <c r="F364" s="86" t="s">
        <v>54</v>
      </c>
      <c r="G364" s="54">
        <v>0</v>
      </c>
      <c r="H364" s="54">
        <v>0</v>
      </c>
    </row>
    <row r="365" spans="1:8" x14ac:dyDescent="0.25">
      <c r="A365" s="86"/>
      <c r="B365" s="86"/>
      <c r="C365" s="86"/>
      <c r="D365" s="86"/>
      <c r="E365" s="86"/>
      <c r="F365" s="86"/>
      <c r="G365" s="54">
        <v>0</v>
      </c>
      <c r="H365" s="54">
        <v>0</v>
      </c>
    </row>
    <row r="366" spans="1:8" x14ac:dyDescent="0.25">
      <c r="A366" s="86"/>
      <c r="B366" s="86"/>
      <c r="C366" s="86"/>
      <c r="D366" s="86"/>
      <c r="E366" s="86"/>
      <c r="F366" s="86"/>
      <c r="G366" s="54"/>
      <c r="H366" s="54">
        <v>0</v>
      </c>
    </row>
    <row r="367" spans="1:8" ht="57" customHeight="1" x14ac:dyDescent="0.25">
      <c r="A367" s="86" t="s">
        <v>451</v>
      </c>
      <c r="B367" s="86" t="s">
        <v>508</v>
      </c>
      <c r="C367" s="86" t="s">
        <v>509</v>
      </c>
      <c r="D367" s="86" t="s">
        <v>510</v>
      </c>
      <c r="E367" s="86" t="s">
        <v>455</v>
      </c>
      <c r="F367" s="86" t="s">
        <v>54</v>
      </c>
      <c r="G367" s="54">
        <v>0</v>
      </c>
      <c r="H367" s="54">
        <v>0</v>
      </c>
    </row>
    <row r="368" spans="1:8" x14ac:dyDescent="0.25">
      <c r="A368" s="86"/>
      <c r="B368" s="86"/>
      <c r="C368" s="86"/>
      <c r="D368" s="86"/>
      <c r="E368" s="86"/>
      <c r="F368" s="86"/>
      <c r="G368" s="54">
        <v>0</v>
      </c>
      <c r="H368" s="54">
        <v>0</v>
      </c>
    </row>
    <row r="369" spans="1:8" x14ac:dyDescent="0.25">
      <c r="A369" s="86"/>
      <c r="B369" s="86"/>
      <c r="C369" s="86"/>
      <c r="D369" s="86"/>
      <c r="E369" s="86"/>
      <c r="F369" s="86"/>
      <c r="G369" s="54"/>
      <c r="H369" s="54">
        <v>0</v>
      </c>
    </row>
    <row r="370" spans="1:8" ht="28.5" customHeight="1" x14ac:dyDescent="0.25">
      <c r="A370" s="86" t="s">
        <v>511</v>
      </c>
      <c r="B370" s="86" t="s">
        <v>512</v>
      </c>
      <c r="C370" s="86" t="s">
        <v>513</v>
      </c>
      <c r="D370" s="86" t="s">
        <v>514</v>
      </c>
      <c r="E370" s="86" t="s">
        <v>455</v>
      </c>
      <c r="F370" s="86" t="s">
        <v>54</v>
      </c>
      <c r="G370" s="54">
        <v>0</v>
      </c>
      <c r="H370" s="54">
        <v>0</v>
      </c>
    </row>
    <row r="371" spans="1:8" x14ac:dyDescent="0.25">
      <c r="A371" s="86"/>
      <c r="B371" s="86"/>
      <c r="C371" s="86"/>
      <c r="D371" s="86"/>
      <c r="E371" s="86"/>
      <c r="F371" s="86"/>
      <c r="G371" s="54">
        <v>0</v>
      </c>
      <c r="H371" s="54">
        <v>0</v>
      </c>
    </row>
    <row r="372" spans="1:8" x14ac:dyDescent="0.25">
      <c r="A372" s="86"/>
      <c r="B372" s="86"/>
      <c r="C372" s="86"/>
      <c r="D372" s="86"/>
      <c r="E372" s="86"/>
      <c r="F372" s="86"/>
      <c r="G372" s="54"/>
      <c r="H372" s="54">
        <v>0</v>
      </c>
    </row>
    <row r="373" spans="1:8" ht="57" customHeight="1" x14ac:dyDescent="0.25">
      <c r="A373" s="4" t="s">
        <v>451</v>
      </c>
      <c r="B373" s="86" t="s">
        <v>515</v>
      </c>
      <c r="C373" s="86" t="s">
        <v>204</v>
      </c>
      <c r="D373" s="86" t="s">
        <v>516</v>
      </c>
      <c r="E373" s="86" t="s">
        <v>455</v>
      </c>
      <c r="F373" s="86" t="s">
        <v>432</v>
      </c>
      <c r="G373" s="54">
        <v>1965.15</v>
      </c>
      <c r="H373" s="54">
        <v>0</v>
      </c>
    </row>
    <row r="374" spans="1:8" x14ac:dyDescent="0.25">
      <c r="A374" s="4" t="s">
        <v>457</v>
      </c>
      <c r="B374" s="86"/>
      <c r="C374" s="86"/>
      <c r="D374" s="86"/>
      <c r="E374" s="86"/>
      <c r="F374" s="86"/>
      <c r="G374" s="54">
        <v>1581</v>
      </c>
      <c r="H374" s="54">
        <v>460</v>
      </c>
    </row>
    <row r="375" spans="1:8" x14ac:dyDescent="0.25">
      <c r="A375" s="4" t="s">
        <v>517</v>
      </c>
      <c r="B375" s="86"/>
      <c r="C375" s="86"/>
      <c r="D375" s="86"/>
      <c r="E375" s="86"/>
      <c r="F375" s="86"/>
      <c r="G375" s="54"/>
      <c r="H375" s="54">
        <v>0</v>
      </c>
    </row>
    <row r="376" spans="1:8" ht="42.75" customHeight="1" x14ac:dyDescent="0.25">
      <c r="A376" s="86" t="s">
        <v>483</v>
      </c>
      <c r="B376" s="86" t="s">
        <v>518</v>
      </c>
      <c r="C376" s="86" t="s">
        <v>485</v>
      </c>
      <c r="D376" s="86" t="s">
        <v>519</v>
      </c>
      <c r="E376" s="86" t="s">
        <v>455</v>
      </c>
      <c r="F376" s="86" t="s">
        <v>438</v>
      </c>
      <c r="G376" s="54">
        <v>0</v>
      </c>
      <c r="H376" s="54">
        <v>0</v>
      </c>
    </row>
    <row r="377" spans="1:8" x14ac:dyDescent="0.25">
      <c r="A377" s="86"/>
      <c r="B377" s="86"/>
      <c r="C377" s="86"/>
      <c r="D377" s="86"/>
      <c r="E377" s="86"/>
      <c r="F377" s="86"/>
      <c r="G377" s="54">
        <v>0</v>
      </c>
      <c r="H377" s="54">
        <v>0</v>
      </c>
    </row>
    <row r="378" spans="1:8" x14ac:dyDescent="0.25">
      <c r="A378" s="86"/>
      <c r="B378" s="86"/>
      <c r="C378" s="86"/>
      <c r="D378" s="86"/>
      <c r="E378" s="86"/>
      <c r="F378" s="86"/>
      <c r="G378" s="54"/>
      <c r="H378" s="54">
        <v>0</v>
      </c>
    </row>
    <row r="379" spans="1:8" ht="57" customHeight="1" x14ac:dyDescent="0.25">
      <c r="A379" s="4" t="s">
        <v>451</v>
      </c>
      <c r="B379" s="86" t="s">
        <v>520</v>
      </c>
      <c r="C379" s="86" t="s">
        <v>204</v>
      </c>
      <c r="D379" s="86" t="s">
        <v>521</v>
      </c>
      <c r="E379" s="86" t="s">
        <v>455</v>
      </c>
      <c r="F379" s="86" t="s">
        <v>522</v>
      </c>
      <c r="G379" s="54">
        <v>2662.12</v>
      </c>
      <c r="H379" s="54">
        <v>0</v>
      </c>
    </row>
    <row r="380" spans="1:8" x14ac:dyDescent="0.25">
      <c r="A380" s="4" t="s">
        <v>457</v>
      </c>
      <c r="B380" s="86"/>
      <c r="C380" s="86"/>
      <c r="D380" s="86"/>
      <c r="E380" s="86"/>
      <c r="F380" s="86"/>
      <c r="G380" s="54">
        <v>0</v>
      </c>
      <c r="H380" s="54">
        <v>300</v>
      </c>
    </row>
    <row r="381" spans="1:8" x14ac:dyDescent="0.25">
      <c r="A381" s="4" t="s">
        <v>523</v>
      </c>
      <c r="B381" s="86"/>
      <c r="C381" s="86"/>
      <c r="D381" s="86"/>
      <c r="E381" s="86"/>
      <c r="F381" s="86"/>
      <c r="G381" s="54"/>
      <c r="H381" s="54">
        <v>0</v>
      </c>
    </row>
    <row r="382" spans="1:8" x14ac:dyDescent="0.25">
      <c r="A382" s="86" t="s">
        <v>524</v>
      </c>
      <c r="B382" s="86" t="s">
        <v>1577</v>
      </c>
      <c r="C382" s="86" t="str">
        <f>UPPER("Diplomado: Acceso a la Justicia en materia de Derechos Humanos")</f>
        <v>DIPLOMADO: ACCESO A LA JUSTICIA EN MATERIA DE DERECHOS HUMANOS</v>
      </c>
      <c r="D382" s="89" t="str">
        <f>UPPER("Módulos I y II")</f>
        <v>MÓDULOS I Y II</v>
      </c>
      <c r="E382" s="74" t="s">
        <v>1595</v>
      </c>
      <c r="F382" s="95" t="s">
        <v>1601</v>
      </c>
      <c r="G382" s="54"/>
      <c r="H382" s="54">
        <v>857</v>
      </c>
    </row>
    <row r="383" spans="1:8" x14ac:dyDescent="0.25">
      <c r="A383" s="86"/>
      <c r="B383" s="86"/>
      <c r="C383" s="86"/>
      <c r="D383" s="89"/>
      <c r="E383" s="75"/>
      <c r="F383" s="95"/>
      <c r="G383" s="54"/>
      <c r="H383" s="54">
        <v>0</v>
      </c>
    </row>
    <row r="384" spans="1:8" x14ac:dyDescent="0.25">
      <c r="A384" s="86"/>
      <c r="B384" s="86"/>
      <c r="C384" s="86"/>
      <c r="D384" s="89"/>
      <c r="E384" s="76"/>
      <c r="F384" s="95"/>
      <c r="G384" s="54">
        <v>2000</v>
      </c>
      <c r="H384" s="54"/>
    </row>
    <row r="385" spans="1:8" ht="28.5" customHeight="1" x14ac:dyDescent="0.25">
      <c r="A385" s="86" t="s">
        <v>525</v>
      </c>
      <c r="B385" s="86" t="s">
        <v>1578</v>
      </c>
      <c r="C385" s="86"/>
      <c r="D385" s="89"/>
      <c r="E385" s="74" t="s">
        <v>1595</v>
      </c>
      <c r="F385" s="95" t="s">
        <v>1600</v>
      </c>
      <c r="G385" s="54"/>
      <c r="H385" s="54">
        <v>4028</v>
      </c>
    </row>
    <row r="386" spans="1:8" x14ac:dyDescent="0.25">
      <c r="A386" s="86"/>
      <c r="B386" s="86"/>
      <c r="C386" s="86"/>
      <c r="D386" s="89"/>
      <c r="E386" s="75"/>
      <c r="F386" s="95"/>
      <c r="G386" s="54"/>
      <c r="H386" s="54"/>
    </row>
    <row r="387" spans="1:8" x14ac:dyDescent="0.25">
      <c r="A387" s="86"/>
      <c r="B387" s="86"/>
      <c r="C387" s="86"/>
      <c r="D387" s="89"/>
      <c r="E387" s="76"/>
      <c r="F387" s="95"/>
      <c r="G387" s="54">
        <v>2000</v>
      </c>
      <c r="H387" s="54"/>
    </row>
    <row r="388" spans="1:8" ht="28.5" customHeight="1" x14ac:dyDescent="0.25">
      <c r="A388" s="86" t="s">
        <v>526</v>
      </c>
      <c r="B388" s="86" t="s">
        <v>1579</v>
      </c>
      <c r="C388" s="86"/>
      <c r="D388" s="89"/>
      <c r="E388" s="74" t="s">
        <v>1595</v>
      </c>
      <c r="F388" s="95" t="s">
        <v>1599</v>
      </c>
      <c r="G388" s="54">
        <v>0</v>
      </c>
      <c r="H388" s="69">
        <v>237</v>
      </c>
    </row>
    <row r="389" spans="1:8" x14ac:dyDescent="0.25">
      <c r="A389" s="86"/>
      <c r="B389" s="86"/>
      <c r="C389" s="86"/>
      <c r="D389" s="89"/>
      <c r="E389" s="75"/>
      <c r="F389" s="95"/>
      <c r="G389" s="54"/>
      <c r="H389" s="54"/>
    </row>
    <row r="390" spans="1:8" x14ac:dyDescent="0.25">
      <c r="A390" s="86"/>
      <c r="B390" s="86"/>
      <c r="C390" s="86"/>
      <c r="D390" s="89"/>
      <c r="E390" s="76"/>
      <c r="F390" s="95"/>
      <c r="G390" s="54">
        <v>2000</v>
      </c>
      <c r="H390" s="54">
        <v>145</v>
      </c>
    </row>
    <row r="391" spans="1:8" ht="28.5" customHeight="1" x14ac:dyDescent="0.25">
      <c r="A391" s="86" t="s">
        <v>527</v>
      </c>
      <c r="B391" s="86" t="s">
        <v>1580</v>
      </c>
      <c r="C391" s="86"/>
      <c r="D391" s="89"/>
      <c r="E391" s="74" t="s">
        <v>1595</v>
      </c>
      <c r="F391" s="95" t="s">
        <v>1598</v>
      </c>
      <c r="G391" s="54"/>
      <c r="H391" s="54">
        <v>3831</v>
      </c>
    </row>
    <row r="392" spans="1:8" x14ac:dyDescent="0.25">
      <c r="A392" s="86"/>
      <c r="B392" s="86"/>
      <c r="C392" s="86"/>
      <c r="D392" s="89"/>
      <c r="E392" s="75"/>
      <c r="F392" s="95"/>
      <c r="G392" s="54"/>
      <c r="H392" s="54"/>
    </row>
    <row r="393" spans="1:8" x14ac:dyDescent="0.25">
      <c r="A393" s="86"/>
      <c r="B393" s="86"/>
      <c r="C393" s="86"/>
      <c r="D393" s="89"/>
      <c r="E393" s="76"/>
      <c r="F393" s="95"/>
      <c r="G393" s="54">
        <v>2000</v>
      </c>
      <c r="H393" s="54"/>
    </row>
    <row r="394" spans="1:8" x14ac:dyDescent="0.25">
      <c r="A394" s="86" t="s">
        <v>528</v>
      </c>
      <c r="B394" s="86" t="s">
        <v>1581</v>
      </c>
      <c r="C394" s="86"/>
      <c r="D394" s="89"/>
      <c r="E394" s="74" t="s">
        <v>1595</v>
      </c>
      <c r="F394" s="95" t="s">
        <v>1597</v>
      </c>
      <c r="G394" s="54"/>
      <c r="H394" s="54">
        <v>2500</v>
      </c>
    </row>
    <row r="395" spans="1:8" x14ac:dyDescent="0.25">
      <c r="A395" s="86"/>
      <c r="B395" s="86"/>
      <c r="C395" s="86"/>
      <c r="D395" s="89"/>
      <c r="E395" s="75"/>
      <c r="F395" s="95"/>
      <c r="G395" s="54"/>
      <c r="H395" s="54"/>
    </row>
    <row r="396" spans="1:8" x14ac:dyDescent="0.25">
      <c r="A396" s="86"/>
      <c r="B396" s="86"/>
      <c r="C396" s="86"/>
      <c r="D396" s="89"/>
      <c r="E396" s="76"/>
      <c r="F396" s="95"/>
      <c r="G396" s="54">
        <v>2000</v>
      </c>
      <c r="H396" s="54"/>
    </row>
    <row r="397" spans="1:8" ht="28.5" customHeight="1" x14ac:dyDescent="0.25">
      <c r="A397" s="86" t="s">
        <v>529</v>
      </c>
      <c r="B397" s="86" t="s">
        <v>1582</v>
      </c>
      <c r="C397" s="86" t="str">
        <f>UPPER("Conferencia: La retroactividad de la Jurisrprudencia Fiscal")</f>
        <v>CONFERENCIA: LA RETROACTIVIDAD DE LA JURISRPRUDENCIA FISCAL</v>
      </c>
      <c r="D397" s="89" t="str">
        <f>UPPER("La retroactividad de la jurisprudencia fiscal")</f>
        <v>LA RETROACTIVIDAD DE LA JURISPRUDENCIA FISCAL</v>
      </c>
      <c r="E397" s="74" t="s">
        <v>1595</v>
      </c>
      <c r="F397" s="95">
        <v>42469</v>
      </c>
      <c r="G397" s="54">
        <v>0</v>
      </c>
      <c r="H397" s="54">
        <v>2299</v>
      </c>
    </row>
    <row r="398" spans="1:8" x14ac:dyDescent="0.25">
      <c r="A398" s="86"/>
      <c r="B398" s="86"/>
      <c r="C398" s="86"/>
      <c r="D398" s="89"/>
      <c r="E398" s="75"/>
      <c r="F398" s="95"/>
      <c r="G398" s="54"/>
      <c r="H398" s="54"/>
    </row>
    <row r="399" spans="1:8" x14ac:dyDescent="0.25">
      <c r="A399" s="86"/>
      <c r="B399" s="86"/>
      <c r="C399" s="86"/>
      <c r="D399" s="89"/>
      <c r="E399" s="76"/>
      <c r="F399" s="95"/>
      <c r="G399" s="54">
        <v>3000</v>
      </c>
      <c r="H399" s="54">
        <v>0</v>
      </c>
    </row>
    <row r="400" spans="1:8" ht="42.75" customHeight="1" x14ac:dyDescent="0.25">
      <c r="A400" s="86" t="s">
        <v>530</v>
      </c>
      <c r="B400" s="86" t="s">
        <v>1583</v>
      </c>
      <c r="C400" s="86" t="str">
        <f>UPPER("Seminario: La etapa de investigación en el nuevo sistema de justicia penal")</f>
        <v>SEMINARIO: LA ETAPA DE INVESTIGACIÓN EN EL NUEVO SISTEMA DE JUSTICIA PENAL</v>
      </c>
      <c r="D400" s="89" t="str">
        <f>UPPER("La etapa de investigación en el nuevo sistema de justcia penal")</f>
        <v>LA ETAPA DE INVESTIGACIÓN EN EL NUEVO SISTEMA DE JUSTCIA PENAL</v>
      </c>
      <c r="E400" s="74" t="s">
        <v>1595</v>
      </c>
      <c r="F400" s="95" t="s">
        <v>432</v>
      </c>
      <c r="G400" s="54"/>
      <c r="H400" s="54"/>
    </row>
    <row r="401" spans="1:8" x14ac:dyDescent="0.25">
      <c r="A401" s="86"/>
      <c r="B401" s="86"/>
      <c r="C401" s="86"/>
      <c r="D401" s="89"/>
      <c r="E401" s="75"/>
      <c r="F401" s="95"/>
      <c r="G401" s="54"/>
      <c r="H401" s="54"/>
    </row>
    <row r="402" spans="1:8" x14ac:dyDescent="0.25">
      <c r="A402" s="86"/>
      <c r="B402" s="86"/>
      <c r="C402" s="86"/>
      <c r="D402" s="89"/>
      <c r="E402" s="76"/>
      <c r="F402" s="95"/>
      <c r="G402" s="54">
        <v>0</v>
      </c>
      <c r="H402" s="54"/>
    </row>
    <row r="403" spans="1:8" ht="28.5" customHeight="1" x14ac:dyDescent="0.25">
      <c r="A403" s="86" t="s">
        <v>531</v>
      </c>
      <c r="B403" s="86" t="s">
        <v>1584</v>
      </c>
      <c r="C403" s="86"/>
      <c r="D403" s="89"/>
      <c r="E403" s="74" t="s">
        <v>1595</v>
      </c>
      <c r="F403" s="95" t="s">
        <v>1597</v>
      </c>
      <c r="G403" s="54"/>
      <c r="H403" s="44">
        <v>2897</v>
      </c>
    </row>
    <row r="404" spans="1:8" x14ac:dyDescent="0.25">
      <c r="A404" s="86"/>
      <c r="B404" s="86"/>
      <c r="C404" s="86"/>
      <c r="D404" s="89"/>
      <c r="E404" s="75"/>
      <c r="F404" s="95"/>
      <c r="G404" s="54">
        <v>2000</v>
      </c>
      <c r="H404" s="54">
        <v>196</v>
      </c>
    </row>
    <row r="405" spans="1:8" x14ac:dyDescent="0.25">
      <c r="A405" s="86"/>
      <c r="B405" s="86"/>
      <c r="C405" s="86"/>
      <c r="D405" s="89"/>
      <c r="E405" s="76"/>
      <c r="F405" s="95"/>
      <c r="G405" s="54">
        <v>2000</v>
      </c>
      <c r="H405" s="54">
        <v>146</v>
      </c>
    </row>
    <row r="406" spans="1:8" ht="28.5" customHeight="1" x14ac:dyDescent="0.25">
      <c r="A406" s="86" t="s">
        <v>532</v>
      </c>
      <c r="B406" s="86" t="s">
        <v>1585</v>
      </c>
      <c r="C406" s="86" t="str">
        <f>UPPER("Ciclo de Conferencias: Temas de Derecho Familiar")</f>
        <v>CICLO DE CONFERENCIAS: TEMAS DE DERECHO FAMILIAR</v>
      </c>
      <c r="D406" s="89" t="str">
        <f>UPPER("Temas de Derecho Familiar")</f>
        <v>TEMAS DE DERECHO FAMILIAR</v>
      </c>
      <c r="E406" s="74" t="s">
        <v>1595</v>
      </c>
      <c r="F406" s="95" t="s">
        <v>1596</v>
      </c>
      <c r="G406" s="54"/>
      <c r="H406" s="54"/>
    </row>
    <row r="407" spans="1:8" x14ac:dyDescent="0.25">
      <c r="A407" s="86"/>
      <c r="B407" s="86"/>
      <c r="C407" s="86"/>
      <c r="D407" s="89"/>
      <c r="E407" s="75"/>
      <c r="F407" s="95"/>
      <c r="G407" s="54"/>
      <c r="H407" s="54"/>
    </row>
    <row r="408" spans="1:8" x14ac:dyDescent="0.25">
      <c r="A408" s="86"/>
      <c r="B408" s="86"/>
      <c r="C408" s="86"/>
      <c r="D408" s="89"/>
      <c r="E408" s="76"/>
      <c r="F408" s="95"/>
      <c r="G408" s="54">
        <v>2000</v>
      </c>
      <c r="H408" s="54"/>
    </row>
    <row r="409" spans="1:8" ht="28.5" customHeight="1" x14ac:dyDescent="0.25">
      <c r="A409" s="86" t="s">
        <v>532</v>
      </c>
      <c r="B409" s="86" t="s">
        <v>1586</v>
      </c>
      <c r="C409" s="86"/>
      <c r="D409" s="89"/>
      <c r="E409" s="74" t="s">
        <v>1595</v>
      </c>
      <c r="F409" s="95">
        <v>42488</v>
      </c>
      <c r="G409" s="54"/>
      <c r="H409" s="54"/>
    </row>
    <row r="410" spans="1:8" x14ac:dyDescent="0.25">
      <c r="A410" s="86"/>
      <c r="B410" s="86"/>
      <c r="C410" s="86"/>
      <c r="D410" s="89"/>
      <c r="E410" s="75"/>
      <c r="F410" s="95"/>
      <c r="G410" s="54"/>
      <c r="H410" s="54"/>
    </row>
    <row r="411" spans="1:8" x14ac:dyDescent="0.25">
      <c r="A411" s="86"/>
      <c r="B411" s="86"/>
      <c r="C411" s="86"/>
      <c r="D411" s="89"/>
      <c r="E411" s="76"/>
      <c r="F411" s="95"/>
      <c r="G411" s="54">
        <v>0</v>
      </c>
      <c r="H411" s="54"/>
    </row>
    <row r="412" spans="1:8" ht="42.75" customHeight="1" x14ac:dyDescent="0.25">
      <c r="A412" s="86" t="s">
        <v>532</v>
      </c>
      <c r="B412" s="86" t="s">
        <v>1587</v>
      </c>
      <c r="C412" s="86"/>
      <c r="D412" s="89"/>
      <c r="E412" s="74" t="s">
        <v>1595</v>
      </c>
      <c r="F412" s="95">
        <v>42488</v>
      </c>
      <c r="G412" s="54"/>
      <c r="H412" s="54"/>
    </row>
    <row r="413" spans="1:8" x14ac:dyDescent="0.25">
      <c r="A413" s="86"/>
      <c r="B413" s="86"/>
      <c r="C413" s="86"/>
      <c r="D413" s="89"/>
      <c r="E413" s="75"/>
      <c r="F413" s="95"/>
      <c r="G413" s="54"/>
      <c r="H413" s="54"/>
    </row>
    <row r="414" spans="1:8" x14ac:dyDescent="0.25">
      <c r="A414" s="86"/>
      <c r="B414" s="86"/>
      <c r="C414" s="86"/>
      <c r="D414" s="89"/>
      <c r="E414" s="76"/>
      <c r="F414" s="95"/>
      <c r="G414" s="54">
        <v>0</v>
      </c>
      <c r="H414" s="54"/>
    </row>
    <row r="415" spans="1:8" ht="28.5" customHeight="1" x14ac:dyDescent="0.25">
      <c r="A415" s="86" t="s">
        <v>532</v>
      </c>
      <c r="B415" s="86" t="s">
        <v>1588</v>
      </c>
      <c r="C415" s="86" t="str">
        <f>UPPER("Martes de crónicas. Cine Debate")</f>
        <v>MARTES DE CRÓNICAS. CINE DEBATE</v>
      </c>
      <c r="D415" s="89" t="str">
        <f>UPPER("Película: La decisión más difícil.")</f>
        <v>PELÍCULA: LA DECISIÓN MÁS DIFÍCIL.</v>
      </c>
      <c r="E415" s="74" t="s">
        <v>1595</v>
      </c>
      <c r="F415" s="95">
        <v>42465</v>
      </c>
      <c r="G415" s="54">
        <v>0</v>
      </c>
      <c r="H415" s="54">
        <v>0</v>
      </c>
    </row>
    <row r="416" spans="1:8" x14ac:dyDescent="0.25">
      <c r="A416" s="86"/>
      <c r="B416" s="86"/>
      <c r="C416" s="86"/>
      <c r="D416" s="89"/>
      <c r="E416" s="75"/>
      <c r="F416" s="95"/>
      <c r="G416" s="54"/>
      <c r="H416" s="54"/>
    </row>
    <row r="417" spans="1:8" x14ac:dyDescent="0.25">
      <c r="A417" s="86"/>
      <c r="B417" s="86"/>
      <c r="C417" s="86"/>
      <c r="D417" s="89"/>
      <c r="E417" s="76"/>
      <c r="F417" s="95"/>
      <c r="G417" s="54">
        <v>0</v>
      </c>
      <c r="H417" s="54"/>
    </row>
    <row r="418" spans="1:8" ht="28.5" customHeight="1" x14ac:dyDescent="0.25">
      <c r="A418" s="86" t="s">
        <v>532</v>
      </c>
      <c r="B418" s="86" t="s">
        <v>1589</v>
      </c>
      <c r="C418" s="86" t="str">
        <f>UPPER("Mesa Redonda. Derechos de las niñas, niños y adolescentes")</f>
        <v>MESA REDONDA. DERECHOS DE LAS NIÑAS, NIÑOS Y ADOLESCENTES</v>
      </c>
      <c r="D418" s="89" t="str">
        <f>UPPER("Derechos de las niñas, niños y adolescentes")</f>
        <v>DERECHOS DE LAS NIÑAS, NIÑOS Y ADOLESCENTES</v>
      </c>
      <c r="E418" s="74" t="s">
        <v>1595</v>
      </c>
      <c r="F418" s="95">
        <v>42472</v>
      </c>
      <c r="G418" s="54"/>
      <c r="H418" s="54">
        <v>4659</v>
      </c>
    </row>
    <row r="419" spans="1:8" x14ac:dyDescent="0.25">
      <c r="A419" s="86"/>
      <c r="B419" s="86"/>
      <c r="C419" s="86"/>
      <c r="D419" s="89"/>
      <c r="E419" s="75"/>
      <c r="F419" s="95"/>
      <c r="G419" s="54"/>
      <c r="H419" s="54"/>
    </row>
    <row r="420" spans="1:8" x14ac:dyDescent="0.25">
      <c r="A420" s="86"/>
      <c r="B420" s="86"/>
      <c r="C420" s="86"/>
      <c r="D420" s="89"/>
      <c r="E420" s="76"/>
      <c r="F420" s="95"/>
      <c r="G420" s="54">
        <v>1000</v>
      </c>
      <c r="H420" s="54"/>
    </row>
    <row r="421" spans="1:8" ht="28.5" customHeight="1" x14ac:dyDescent="0.25">
      <c r="A421" s="86" t="s">
        <v>532</v>
      </c>
      <c r="B421" s="86" t="s">
        <v>1590</v>
      </c>
      <c r="C421" s="86"/>
      <c r="D421" s="89"/>
      <c r="E421" s="74" t="s">
        <v>1595</v>
      </c>
      <c r="F421" s="95">
        <v>42472</v>
      </c>
      <c r="G421" s="54"/>
      <c r="H421" s="54">
        <v>0</v>
      </c>
    </row>
    <row r="422" spans="1:8" x14ac:dyDescent="0.25">
      <c r="A422" s="86"/>
      <c r="B422" s="86"/>
      <c r="C422" s="86"/>
      <c r="D422" s="89"/>
      <c r="E422" s="75"/>
      <c r="F422" s="95"/>
      <c r="G422" s="54"/>
      <c r="H422" s="54"/>
    </row>
    <row r="423" spans="1:8" x14ac:dyDescent="0.25">
      <c r="A423" s="86"/>
      <c r="B423" s="86"/>
      <c r="C423" s="86"/>
      <c r="D423" s="89"/>
      <c r="E423" s="76"/>
      <c r="F423" s="95"/>
      <c r="G423" s="54">
        <v>1000</v>
      </c>
      <c r="H423" s="54">
        <v>0</v>
      </c>
    </row>
    <row r="424" spans="1:8" ht="42.75" customHeight="1" x14ac:dyDescent="0.25">
      <c r="A424" s="86" t="s">
        <v>532</v>
      </c>
      <c r="B424" s="86" t="s">
        <v>1591</v>
      </c>
      <c r="C424" s="86" t="str">
        <f>UPPER("Conferencia: Protocolo de actuación para quienes imparten justicia en casos que involucran niñas, niños y adolescentes")</f>
        <v>CONFERENCIA: PROTOCOLO DE ACTUACIÓN PARA QUIENES IMPARTEN JUSTICIA EN CASOS QUE INVOLUCRAN NIÑAS, NIÑOS Y ADOLESCENTES</v>
      </c>
      <c r="D424" s="89" t="str">
        <f>UPPER("Protocolo de actuación para quienes imparten justicia en casos que involucran niñas, niños y adolescentes")</f>
        <v>PROTOCOLO DE ACTUACIÓN PARA QUIENES IMPARTEN JUSTICIA EN CASOS QUE INVOLUCRAN NIÑAS, NIÑOS Y ADOLESCENTES</v>
      </c>
      <c r="E424" s="74" t="s">
        <v>1595</v>
      </c>
      <c r="F424" s="95" t="s">
        <v>1734</v>
      </c>
      <c r="G424" s="54"/>
      <c r="H424" s="54"/>
    </row>
    <row r="425" spans="1:8" x14ac:dyDescent="0.25">
      <c r="A425" s="86"/>
      <c r="B425" s="86"/>
      <c r="C425" s="86"/>
      <c r="D425" s="89"/>
      <c r="E425" s="75"/>
      <c r="F425" s="95"/>
      <c r="G425" s="54"/>
      <c r="H425" s="54"/>
    </row>
    <row r="426" spans="1:8" x14ac:dyDescent="0.25">
      <c r="A426" s="86"/>
      <c r="B426" s="86"/>
      <c r="C426" s="86"/>
      <c r="D426" s="89"/>
      <c r="E426" s="76"/>
      <c r="F426" s="95"/>
      <c r="G426" s="54">
        <v>1000</v>
      </c>
      <c r="H426" s="54"/>
    </row>
    <row r="427" spans="1:8" ht="28.5" customHeight="1" x14ac:dyDescent="0.25">
      <c r="A427" s="86" t="s">
        <v>532</v>
      </c>
      <c r="B427" s="86" t="s">
        <v>1592</v>
      </c>
      <c r="C427" s="86" t="str">
        <f>UPPER("Jornadas Regionales de Transparencia y Acceso a la Información Pública")</f>
        <v>JORNADAS REGIONALES DE TRANSPARENCIA Y ACCESO A LA INFORMACIÓN PÚBLICA</v>
      </c>
      <c r="D427" s="86" t="str">
        <f>UPPER("Jornadas Regionales de Transparencia y Acceso a la Información Pública")</f>
        <v>JORNADAS REGIONALES DE TRANSPARENCIA Y ACCESO A LA INFORMACIÓN PÚBLICA</v>
      </c>
      <c r="E427" s="74" t="s">
        <v>1595</v>
      </c>
      <c r="F427" s="95" t="s">
        <v>533</v>
      </c>
      <c r="G427" s="54"/>
      <c r="H427" s="54"/>
    </row>
    <row r="428" spans="1:8" x14ac:dyDescent="0.25">
      <c r="A428" s="86"/>
      <c r="B428" s="86"/>
      <c r="C428" s="86"/>
      <c r="D428" s="86"/>
      <c r="E428" s="75"/>
      <c r="F428" s="95"/>
      <c r="G428" s="54"/>
      <c r="H428" s="54"/>
    </row>
    <row r="429" spans="1:8" x14ac:dyDescent="0.25">
      <c r="A429" s="86"/>
      <c r="B429" s="86"/>
      <c r="C429" s="86"/>
      <c r="D429" s="86"/>
      <c r="E429" s="76"/>
      <c r="F429" s="95"/>
      <c r="G429" s="54">
        <v>2000</v>
      </c>
      <c r="H429" s="54"/>
    </row>
    <row r="430" spans="1:8" ht="28.5" customHeight="1" x14ac:dyDescent="0.25">
      <c r="A430" s="86" t="s">
        <v>532</v>
      </c>
      <c r="B430" s="86" t="s">
        <v>1593</v>
      </c>
      <c r="C430" s="86"/>
      <c r="D430" s="86"/>
      <c r="E430" s="74" t="s">
        <v>1595</v>
      </c>
      <c r="F430" s="95">
        <v>42481</v>
      </c>
      <c r="G430" s="54"/>
      <c r="H430" s="54"/>
    </row>
    <row r="431" spans="1:8" x14ac:dyDescent="0.25">
      <c r="A431" s="86"/>
      <c r="B431" s="86"/>
      <c r="C431" s="86"/>
      <c r="D431" s="86"/>
      <c r="E431" s="75"/>
      <c r="F431" s="95"/>
      <c r="G431" s="54"/>
      <c r="H431" s="54"/>
    </row>
    <row r="432" spans="1:8" x14ac:dyDescent="0.25">
      <c r="A432" s="86"/>
      <c r="B432" s="86"/>
      <c r="C432" s="86"/>
      <c r="D432" s="86"/>
      <c r="E432" s="76"/>
      <c r="F432" s="95"/>
      <c r="G432" s="54">
        <v>1000</v>
      </c>
      <c r="H432" s="54"/>
    </row>
    <row r="433" spans="1:8" ht="28.5" customHeight="1" x14ac:dyDescent="0.25">
      <c r="A433" s="86" t="s">
        <v>532</v>
      </c>
      <c r="B433" s="86" t="s">
        <v>1594</v>
      </c>
      <c r="C433" s="86"/>
      <c r="D433" s="86"/>
      <c r="E433" s="74" t="s">
        <v>1595</v>
      </c>
      <c r="F433" s="95">
        <v>42482</v>
      </c>
      <c r="G433" s="54"/>
      <c r="H433" s="54"/>
    </row>
    <row r="434" spans="1:8" x14ac:dyDescent="0.25">
      <c r="A434" s="86"/>
      <c r="B434" s="86"/>
      <c r="C434" s="86"/>
      <c r="D434" s="86"/>
      <c r="E434" s="75"/>
      <c r="F434" s="95"/>
      <c r="G434" s="54"/>
      <c r="H434" s="54"/>
    </row>
    <row r="435" spans="1:8" x14ac:dyDescent="0.25">
      <c r="A435" s="86"/>
      <c r="B435" s="86"/>
      <c r="C435" s="86"/>
      <c r="D435" s="86"/>
      <c r="E435" s="76"/>
      <c r="F435" s="95"/>
      <c r="G435" s="54">
        <v>1000</v>
      </c>
      <c r="H435" s="54"/>
    </row>
    <row r="436" spans="1:8" x14ac:dyDescent="0.25">
      <c r="A436" s="89" t="s">
        <v>534</v>
      </c>
      <c r="B436" s="89" t="s">
        <v>535</v>
      </c>
      <c r="C436" s="89" t="s">
        <v>1568</v>
      </c>
      <c r="D436" s="89" t="s">
        <v>536</v>
      </c>
      <c r="E436" s="89" t="s">
        <v>537</v>
      </c>
      <c r="F436" s="89" t="s">
        <v>538</v>
      </c>
      <c r="G436" s="40">
        <v>0</v>
      </c>
      <c r="H436" s="40">
        <v>0</v>
      </c>
    </row>
    <row r="437" spans="1:8" x14ac:dyDescent="0.25">
      <c r="A437" s="91"/>
      <c r="B437" s="89"/>
      <c r="C437" s="89"/>
      <c r="D437" s="89"/>
      <c r="E437" s="89"/>
      <c r="F437" s="91"/>
      <c r="G437" s="40">
        <v>0</v>
      </c>
      <c r="H437" s="40">
        <v>0</v>
      </c>
    </row>
    <row r="438" spans="1:8" x14ac:dyDescent="0.25">
      <c r="A438" s="89" t="s">
        <v>539</v>
      </c>
      <c r="B438" s="89" t="s">
        <v>540</v>
      </c>
      <c r="C438" s="89" t="s">
        <v>154</v>
      </c>
      <c r="D438" s="89" t="s">
        <v>179</v>
      </c>
      <c r="E438" s="89" t="s">
        <v>537</v>
      </c>
      <c r="F438" s="89" t="s">
        <v>364</v>
      </c>
      <c r="G438" s="40">
        <v>0</v>
      </c>
      <c r="H438" s="40">
        <v>0</v>
      </c>
    </row>
    <row r="439" spans="1:8" x14ac:dyDescent="0.25">
      <c r="A439" s="91"/>
      <c r="B439" s="89"/>
      <c r="C439" s="89"/>
      <c r="D439" s="89"/>
      <c r="E439" s="89"/>
      <c r="F439" s="91"/>
      <c r="G439" s="40">
        <v>2000</v>
      </c>
      <c r="H439" s="40">
        <v>0</v>
      </c>
    </row>
    <row r="440" spans="1:8" x14ac:dyDescent="0.25">
      <c r="A440" s="89" t="s">
        <v>541</v>
      </c>
      <c r="B440" s="89" t="s">
        <v>542</v>
      </c>
      <c r="C440" s="89" t="s">
        <v>154</v>
      </c>
      <c r="D440" s="89" t="s">
        <v>179</v>
      </c>
      <c r="E440" s="89" t="s">
        <v>537</v>
      </c>
      <c r="F440" s="89" t="s">
        <v>391</v>
      </c>
      <c r="G440" s="40">
        <v>0</v>
      </c>
      <c r="H440" s="40">
        <v>0</v>
      </c>
    </row>
    <row r="441" spans="1:8" x14ac:dyDescent="0.25">
      <c r="A441" s="91"/>
      <c r="B441" s="89"/>
      <c r="C441" s="89"/>
      <c r="D441" s="89"/>
      <c r="E441" s="89"/>
      <c r="F441" s="91"/>
      <c r="G441" s="40">
        <v>2000</v>
      </c>
      <c r="H441" s="40">
        <v>0</v>
      </c>
    </row>
    <row r="442" spans="1:8" x14ac:dyDescent="0.25">
      <c r="A442" s="89" t="s">
        <v>543</v>
      </c>
      <c r="B442" s="89" t="s">
        <v>544</v>
      </c>
      <c r="C442" s="89" t="s">
        <v>154</v>
      </c>
      <c r="D442" s="89" t="s">
        <v>179</v>
      </c>
      <c r="E442" s="89" t="s">
        <v>537</v>
      </c>
      <c r="F442" s="89" t="s">
        <v>170</v>
      </c>
      <c r="G442" s="40">
        <v>0</v>
      </c>
      <c r="H442" s="40">
        <v>0</v>
      </c>
    </row>
    <row r="443" spans="1:8" x14ac:dyDescent="0.25">
      <c r="A443" s="91"/>
      <c r="B443" s="89"/>
      <c r="C443" s="89"/>
      <c r="D443" s="89"/>
      <c r="E443" s="89"/>
      <c r="F443" s="91"/>
      <c r="G443" s="40">
        <v>2000</v>
      </c>
      <c r="H443" s="40">
        <v>0</v>
      </c>
    </row>
    <row r="444" spans="1:8" x14ac:dyDescent="0.25">
      <c r="A444" s="89" t="s">
        <v>545</v>
      </c>
      <c r="B444" s="89" t="s">
        <v>546</v>
      </c>
      <c r="C444" s="89" t="s">
        <v>154</v>
      </c>
      <c r="D444" s="89" t="s">
        <v>179</v>
      </c>
      <c r="E444" s="89" t="s">
        <v>537</v>
      </c>
      <c r="F444" s="89" t="s">
        <v>175</v>
      </c>
      <c r="G444" s="40">
        <v>1403</v>
      </c>
      <c r="H444" s="40">
        <v>2600</v>
      </c>
    </row>
    <row r="445" spans="1:8" x14ac:dyDescent="0.25">
      <c r="A445" s="91"/>
      <c r="B445" s="89"/>
      <c r="C445" s="89"/>
      <c r="D445" s="89"/>
      <c r="E445" s="89"/>
      <c r="F445" s="91"/>
      <c r="G445" s="40">
        <v>1580</v>
      </c>
      <c r="H445" s="40">
        <v>0</v>
      </c>
    </row>
    <row r="446" spans="1:8" x14ac:dyDescent="0.25">
      <c r="A446" s="89" t="s">
        <v>547</v>
      </c>
      <c r="B446" s="89" t="s">
        <v>548</v>
      </c>
      <c r="C446" s="89" t="s">
        <v>141</v>
      </c>
      <c r="D446" s="89" t="s">
        <v>549</v>
      </c>
      <c r="E446" s="89" t="s">
        <v>537</v>
      </c>
      <c r="F446" s="89" t="s">
        <v>550</v>
      </c>
      <c r="G446" s="40">
        <v>0</v>
      </c>
      <c r="H446" s="40">
        <v>0</v>
      </c>
    </row>
    <row r="447" spans="1:8" x14ac:dyDescent="0.25">
      <c r="A447" s="91"/>
      <c r="B447" s="89"/>
      <c r="C447" s="89"/>
      <c r="D447" s="89"/>
      <c r="E447" s="89"/>
      <c r="F447" s="91"/>
      <c r="G447" s="40">
        <v>1000</v>
      </c>
      <c r="H447" s="40">
        <v>0</v>
      </c>
    </row>
    <row r="448" spans="1:8" x14ac:dyDescent="0.25">
      <c r="A448" s="89" t="s">
        <v>551</v>
      </c>
      <c r="B448" s="89" t="s">
        <v>552</v>
      </c>
      <c r="C448" s="89" t="s">
        <v>553</v>
      </c>
      <c r="D448" s="89" t="s">
        <v>554</v>
      </c>
      <c r="E448" s="89" t="s">
        <v>537</v>
      </c>
      <c r="F448" s="89" t="s">
        <v>97</v>
      </c>
      <c r="G448" s="40">
        <v>0</v>
      </c>
      <c r="H448" s="40">
        <v>0</v>
      </c>
    </row>
    <row r="449" spans="1:8" x14ac:dyDescent="0.25">
      <c r="A449" s="91"/>
      <c r="B449" s="89"/>
      <c r="C449" s="89"/>
      <c r="D449" s="89"/>
      <c r="E449" s="89"/>
      <c r="F449" s="91"/>
      <c r="G449" s="40">
        <v>1000</v>
      </c>
      <c r="H449" s="40">
        <v>0</v>
      </c>
    </row>
    <row r="450" spans="1:8" x14ac:dyDescent="0.25">
      <c r="A450" s="89" t="s">
        <v>555</v>
      </c>
      <c r="B450" s="89" t="s">
        <v>556</v>
      </c>
      <c r="C450" s="89" t="s">
        <v>553</v>
      </c>
      <c r="D450" s="89" t="s">
        <v>554</v>
      </c>
      <c r="E450" s="89" t="s">
        <v>537</v>
      </c>
      <c r="F450" s="89" t="s">
        <v>97</v>
      </c>
      <c r="G450" s="40">
        <v>0</v>
      </c>
      <c r="H450" s="40">
        <v>0</v>
      </c>
    </row>
    <row r="451" spans="1:8" x14ac:dyDescent="0.25">
      <c r="A451" s="91"/>
      <c r="B451" s="89"/>
      <c r="C451" s="89"/>
      <c r="D451" s="89"/>
      <c r="E451" s="89"/>
      <c r="F451" s="91"/>
      <c r="G451" s="40">
        <v>1000</v>
      </c>
      <c r="H451" s="40">
        <v>0</v>
      </c>
    </row>
    <row r="452" spans="1:8" x14ac:dyDescent="0.25">
      <c r="A452" s="89" t="s">
        <v>557</v>
      </c>
      <c r="B452" s="89" t="s">
        <v>558</v>
      </c>
      <c r="C452" s="89" t="s">
        <v>553</v>
      </c>
      <c r="D452" s="89" t="s">
        <v>554</v>
      </c>
      <c r="E452" s="89" t="s">
        <v>537</v>
      </c>
      <c r="F452" s="89" t="s">
        <v>97</v>
      </c>
      <c r="G452" s="40">
        <v>0</v>
      </c>
      <c r="H452" s="40">
        <v>0</v>
      </c>
    </row>
    <row r="453" spans="1:8" x14ac:dyDescent="0.25">
      <c r="A453" s="91"/>
      <c r="B453" s="89"/>
      <c r="C453" s="89"/>
      <c r="D453" s="89"/>
      <c r="E453" s="89"/>
      <c r="F453" s="91"/>
      <c r="G453" s="40">
        <v>1000</v>
      </c>
      <c r="H453" s="40">
        <v>0</v>
      </c>
    </row>
    <row r="454" spans="1:8" x14ac:dyDescent="0.25">
      <c r="A454" s="89" t="s">
        <v>559</v>
      </c>
      <c r="B454" s="89" t="s">
        <v>560</v>
      </c>
      <c r="C454" s="89" t="s">
        <v>141</v>
      </c>
      <c r="D454" s="89" t="s">
        <v>561</v>
      </c>
      <c r="E454" s="89" t="s">
        <v>537</v>
      </c>
      <c r="F454" s="89" t="s">
        <v>562</v>
      </c>
      <c r="G454" s="40">
        <v>1054</v>
      </c>
      <c r="H454" s="40">
        <v>6871</v>
      </c>
    </row>
    <row r="455" spans="1:8" x14ac:dyDescent="0.25">
      <c r="A455" s="91"/>
      <c r="B455" s="89"/>
      <c r="C455" s="89"/>
      <c r="D455" s="89"/>
      <c r="E455" s="89"/>
      <c r="F455" s="91"/>
      <c r="G455" s="40">
        <v>1000</v>
      </c>
      <c r="H455" s="40">
        <v>0</v>
      </c>
    </row>
    <row r="456" spans="1:8" x14ac:dyDescent="0.25">
      <c r="A456" s="89" t="s">
        <v>563</v>
      </c>
      <c r="B456" s="89" t="s">
        <v>264</v>
      </c>
      <c r="C456" s="89" t="s">
        <v>1569</v>
      </c>
      <c r="D456" s="89" t="s">
        <v>564</v>
      </c>
      <c r="E456" s="89" t="s">
        <v>537</v>
      </c>
      <c r="F456" s="89" t="s">
        <v>565</v>
      </c>
      <c r="G456" s="40">
        <v>0</v>
      </c>
      <c r="H456" s="40">
        <v>0</v>
      </c>
    </row>
    <row r="457" spans="1:8" x14ac:dyDescent="0.25">
      <c r="A457" s="91"/>
      <c r="B457" s="89"/>
      <c r="C457" s="89"/>
      <c r="D457" s="89"/>
      <c r="E457" s="89"/>
      <c r="F457" s="91"/>
      <c r="G457" s="40">
        <v>0</v>
      </c>
      <c r="H457" s="40">
        <v>0</v>
      </c>
    </row>
    <row r="458" spans="1:8" ht="30" customHeight="1" x14ac:dyDescent="0.25">
      <c r="A458" s="89" t="s">
        <v>566</v>
      </c>
      <c r="B458" s="89" t="s">
        <v>567</v>
      </c>
      <c r="C458" s="89" t="s">
        <v>568</v>
      </c>
      <c r="D458" s="89" t="s">
        <v>569</v>
      </c>
      <c r="E458" s="89" t="s">
        <v>537</v>
      </c>
      <c r="F458" s="89" t="s">
        <v>238</v>
      </c>
      <c r="G458" s="40">
        <v>0</v>
      </c>
      <c r="H458" s="40">
        <v>0</v>
      </c>
    </row>
    <row r="459" spans="1:8" ht="30" customHeight="1" x14ac:dyDescent="0.25">
      <c r="A459" s="91"/>
      <c r="B459" s="89"/>
      <c r="C459" s="89"/>
      <c r="D459" s="89"/>
      <c r="E459" s="89"/>
      <c r="F459" s="91"/>
      <c r="G459" s="40">
        <v>1000</v>
      </c>
      <c r="H459" s="40">
        <v>0</v>
      </c>
    </row>
    <row r="460" spans="1:8" x14ac:dyDescent="0.25">
      <c r="A460" s="89" t="s">
        <v>570</v>
      </c>
      <c r="B460" s="89" t="s">
        <v>571</v>
      </c>
      <c r="C460" s="89" t="s">
        <v>143</v>
      </c>
      <c r="D460" s="89" t="s">
        <v>572</v>
      </c>
      <c r="E460" s="89" t="s">
        <v>537</v>
      </c>
      <c r="F460" s="89" t="s">
        <v>573</v>
      </c>
      <c r="G460" s="40">
        <v>0</v>
      </c>
      <c r="H460" s="40">
        <v>0</v>
      </c>
    </row>
    <row r="461" spans="1:8" x14ac:dyDescent="0.25">
      <c r="A461" s="91"/>
      <c r="B461" s="89"/>
      <c r="C461" s="89"/>
      <c r="D461" s="89"/>
      <c r="E461" s="89"/>
      <c r="F461" s="91"/>
      <c r="G461" s="40">
        <v>2000</v>
      </c>
      <c r="H461" s="40">
        <v>0</v>
      </c>
    </row>
    <row r="462" spans="1:8" x14ac:dyDescent="0.25">
      <c r="A462" s="89" t="s">
        <v>574</v>
      </c>
      <c r="B462" s="89" t="s">
        <v>575</v>
      </c>
      <c r="C462" s="89" t="s">
        <v>143</v>
      </c>
      <c r="D462" s="89" t="s">
        <v>572</v>
      </c>
      <c r="E462" s="89" t="s">
        <v>537</v>
      </c>
      <c r="F462" s="89" t="s">
        <v>573</v>
      </c>
      <c r="G462" s="40">
        <v>0</v>
      </c>
      <c r="H462" s="40">
        <v>0</v>
      </c>
    </row>
    <row r="463" spans="1:8" x14ac:dyDescent="0.25">
      <c r="A463" s="91"/>
      <c r="B463" s="89"/>
      <c r="C463" s="89"/>
      <c r="D463" s="89"/>
      <c r="E463" s="89"/>
      <c r="F463" s="91"/>
      <c r="G463" s="40">
        <v>2000</v>
      </c>
      <c r="H463" s="40">
        <v>0</v>
      </c>
    </row>
    <row r="464" spans="1:8" x14ac:dyDescent="0.25">
      <c r="A464" s="89" t="s">
        <v>576</v>
      </c>
      <c r="B464" s="89" t="s">
        <v>577</v>
      </c>
      <c r="C464" s="89" t="s">
        <v>1570</v>
      </c>
      <c r="D464" s="89" t="s">
        <v>578</v>
      </c>
      <c r="E464" s="89" t="s">
        <v>537</v>
      </c>
      <c r="F464" s="89" t="s">
        <v>242</v>
      </c>
      <c r="G464" s="40">
        <v>0</v>
      </c>
      <c r="H464" s="40">
        <v>0</v>
      </c>
    </row>
    <row r="465" spans="1:8" x14ac:dyDescent="0.25">
      <c r="A465" s="91"/>
      <c r="B465" s="89"/>
      <c r="C465" s="89"/>
      <c r="D465" s="89"/>
      <c r="E465" s="89"/>
      <c r="F465" s="91"/>
      <c r="G465" s="40">
        <v>0</v>
      </c>
      <c r="H465" s="40">
        <v>0</v>
      </c>
    </row>
    <row r="466" spans="1:8" ht="57" x14ac:dyDescent="0.25">
      <c r="A466" s="8" t="s">
        <v>579</v>
      </c>
      <c r="B466" s="4" t="s">
        <v>580</v>
      </c>
      <c r="C466" s="4" t="s">
        <v>69</v>
      </c>
      <c r="D466" s="5" t="s">
        <v>581</v>
      </c>
      <c r="E466" s="4" t="s">
        <v>582</v>
      </c>
      <c r="F466" s="19" t="s">
        <v>583</v>
      </c>
      <c r="G466" s="6" t="s">
        <v>584</v>
      </c>
      <c r="H466" s="6" t="s">
        <v>585</v>
      </c>
    </row>
    <row r="467" spans="1:8" ht="57" x14ac:dyDescent="0.25">
      <c r="A467" s="8" t="s">
        <v>586</v>
      </c>
      <c r="B467" s="4" t="s">
        <v>587</v>
      </c>
      <c r="C467" s="4" t="s">
        <v>69</v>
      </c>
      <c r="D467" s="5" t="s">
        <v>1602</v>
      </c>
      <c r="E467" s="4" t="s">
        <v>582</v>
      </c>
      <c r="F467" s="19" t="s">
        <v>588</v>
      </c>
      <c r="G467" s="6" t="s">
        <v>589</v>
      </c>
      <c r="H467" s="6" t="s">
        <v>590</v>
      </c>
    </row>
    <row r="468" spans="1:8" ht="42.75" x14ac:dyDescent="0.25">
      <c r="A468" s="8" t="s">
        <v>586</v>
      </c>
      <c r="B468" s="4" t="s">
        <v>587</v>
      </c>
      <c r="C468" s="4" t="s">
        <v>69</v>
      </c>
      <c r="D468" s="4" t="s">
        <v>1603</v>
      </c>
      <c r="E468" s="4" t="s">
        <v>582</v>
      </c>
      <c r="F468" s="19" t="s">
        <v>591</v>
      </c>
      <c r="G468" s="6" t="s">
        <v>592</v>
      </c>
      <c r="H468" s="6" t="s">
        <v>590</v>
      </c>
    </row>
    <row r="469" spans="1:8" ht="42.75" x14ac:dyDescent="0.25">
      <c r="A469" s="8" t="s">
        <v>586</v>
      </c>
      <c r="B469" s="4" t="s">
        <v>587</v>
      </c>
      <c r="C469" s="4" t="s">
        <v>69</v>
      </c>
      <c r="D469" s="4" t="s">
        <v>1604</v>
      </c>
      <c r="E469" s="4" t="s">
        <v>582</v>
      </c>
      <c r="F469" s="19" t="s">
        <v>593</v>
      </c>
      <c r="G469" s="6" t="s">
        <v>592</v>
      </c>
      <c r="H469" s="6" t="s">
        <v>590</v>
      </c>
    </row>
    <row r="470" spans="1:8" ht="42.75" x14ac:dyDescent="0.25">
      <c r="A470" s="8" t="s">
        <v>594</v>
      </c>
      <c r="B470" s="4" t="s">
        <v>595</v>
      </c>
      <c r="C470" s="4" t="s">
        <v>69</v>
      </c>
      <c r="D470" s="4" t="s">
        <v>1605</v>
      </c>
      <c r="E470" s="4" t="s">
        <v>582</v>
      </c>
      <c r="F470" s="7" t="s">
        <v>596</v>
      </c>
      <c r="G470" s="6" t="s">
        <v>597</v>
      </c>
      <c r="H470" s="6" t="s">
        <v>598</v>
      </c>
    </row>
    <row r="471" spans="1:8" ht="28.5" x14ac:dyDescent="0.25">
      <c r="A471" s="4" t="s">
        <v>586</v>
      </c>
      <c r="B471" s="4" t="s">
        <v>599</v>
      </c>
      <c r="C471" s="4" t="s">
        <v>600</v>
      </c>
      <c r="D471" s="4" t="s">
        <v>601</v>
      </c>
      <c r="E471" s="4" t="s">
        <v>582</v>
      </c>
      <c r="F471" s="9">
        <v>5</v>
      </c>
      <c r="G471" s="6" t="s">
        <v>602</v>
      </c>
      <c r="H471" s="6" t="s">
        <v>590</v>
      </c>
    </row>
    <row r="472" spans="1:8" ht="28.5" x14ac:dyDescent="0.25">
      <c r="A472" s="4" t="s">
        <v>586</v>
      </c>
      <c r="B472" s="4" t="s">
        <v>603</v>
      </c>
      <c r="C472" s="4" t="s">
        <v>600</v>
      </c>
      <c r="D472" s="4" t="s">
        <v>601</v>
      </c>
      <c r="E472" s="4" t="s">
        <v>582</v>
      </c>
      <c r="F472" s="9">
        <v>5</v>
      </c>
      <c r="G472" s="6" t="s">
        <v>602</v>
      </c>
      <c r="H472" s="6" t="s">
        <v>590</v>
      </c>
    </row>
    <row r="473" spans="1:8" ht="42.75" x14ac:dyDescent="0.25">
      <c r="A473" s="4" t="s">
        <v>586</v>
      </c>
      <c r="B473" s="4" t="s">
        <v>604</v>
      </c>
      <c r="C473" s="4" t="s">
        <v>605</v>
      </c>
      <c r="D473" s="4" t="s">
        <v>606</v>
      </c>
      <c r="E473" s="4" t="s">
        <v>582</v>
      </c>
      <c r="F473" s="4">
        <v>6</v>
      </c>
      <c r="G473" s="6" t="s">
        <v>607</v>
      </c>
      <c r="H473" s="6" t="s">
        <v>590</v>
      </c>
    </row>
    <row r="474" spans="1:8" ht="42.75" x14ac:dyDescent="0.25">
      <c r="A474" s="8" t="s">
        <v>586</v>
      </c>
      <c r="B474" s="4" t="s">
        <v>599</v>
      </c>
      <c r="C474" s="4" t="s">
        <v>608</v>
      </c>
      <c r="D474" s="4" t="s">
        <v>601</v>
      </c>
      <c r="E474" s="4" t="s">
        <v>582</v>
      </c>
      <c r="F474" s="9">
        <v>12</v>
      </c>
      <c r="G474" s="6" t="s">
        <v>589</v>
      </c>
      <c r="H474" s="6" t="s">
        <v>590</v>
      </c>
    </row>
    <row r="475" spans="1:8" ht="42.75" x14ac:dyDescent="0.25">
      <c r="A475" s="4" t="s">
        <v>586</v>
      </c>
      <c r="B475" s="4" t="s">
        <v>603</v>
      </c>
      <c r="C475" s="4" t="s">
        <v>608</v>
      </c>
      <c r="D475" s="4" t="s">
        <v>601</v>
      </c>
      <c r="E475" s="4" t="s">
        <v>582</v>
      </c>
      <c r="F475" s="9">
        <v>12</v>
      </c>
      <c r="G475" s="6" t="s">
        <v>589</v>
      </c>
      <c r="H475" s="6" t="s">
        <v>590</v>
      </c>
    </row>
    <row r="476" spans="1:8" ht="42.75" x14ac:dyDescent="0.25">
      <c r="A476" s="4" t="s">
        <v>586</v>
      </c>
      <c r="B476" s="4" t="s">
        <v>609</v>
      </c>
      <c r="C476" s="4" t="s">
        <v>608</v>
      </c>
      <c r="D476" s="4" t="s">
        <v>601</v>
      </c>
      <c r="E476" s="4" t="s">
        <v>582</v>
      </c>
      <c r="F476" s="9">
        <v>12</v>
      </c>
      <c r="G476" s="6" t="s">
        <v>610</v>
      </c>
      <c r="H476" s="6" t="s">
        <v>590</v>
      </c>
    </row>
    <row r="477" spans="1:8" ht="42.75" x14ac:dyDescent="0.25">
      <c r="A477" s="4" t="s">
        <v>586</v>
      </c>
      <c r="B477" s="4" t="s">
        <v>611</v>
      </c>
      <c r="C477" s="4" t="s">
        <v>608</v>
      </c>
      <c r="D477" s="4" t="s">
        <v>601</v>
      </c>
      <c r="E477" s="4" t="s">
        <v>582</v>
      </c>
      <c r="F477" s="9">
        <v>12</v>
      </c>
      <c r="G477" s="6" t="s">
        <v>607</v>
      </c>
      <c r="H477" s="6" t="s">
        <v>590</v>
      </c>
    </row>
    <row r="478" spans="1:8" ht="42.75" x14ac:dyDescent="0.25">
      <c r="A478" s="4" t="s">
        <v>586</v>
      </c>
      <c r="B478" s="4" t="s">
        <v>612</v>
      </c>
      <c r="C478" s="4" t="s">
        <v>608</v>
      </c>
      <c r="D478" s="4" t="s">
        <v>601</v>
      </c>
      <c r="E478" s="4" t="s">
        <v>582</v>
      </c>
      <c r="F478" s="9">
        <v>12</v>
      </c>
      <c r="G478" s="6" t="s">
        <v>589</v>
      </c>
      <c r="H478" s="6" t="s">
        <v>590</v>
      </c>
    </row>
    <row r="479" spans="1:8" ht="42.75" x14ac:dyDescent="0.25">
      <c r="A479" s="4" t="s">
        <v>586</v>
      </c>
      <c r="B479" s="4" t="s">
        <v>613</v>
      </c>
      <c r="C479" s="4" t="s">
        <v>614</v>
      </c>
      <c r="D479" s="4" t="s">
        <v>615</v>
      </c>
      <c r="E479" s="4" t="s">
        <v>582</v>
      </c>
      <c r="F479" s="9">
        <v>13</v>
      </c>
      <c r="G479" s="6" t="s">
        <v>607</v>
      </c>
      <c r="H479" s="6" t="s">
        <v>590</v>
      </c>
    </row>
    <row r="480" spans="1:8" ht="57" x14ac:dyDescent="0.25">
      <c r="A480" s="4" t="s">
        <v>586</v>
      </c>
      <c r="B480" s="4" t="s">
        <v>616</v>
      </c>
      <c r="C480" s="4" t="s">
        <v>617</v>
      </c>
      <c r="D480" s="4" t="s">
        <v>618</v>
      </c>
      <c r="E480" s="4" t="s">
        <v>582</v>
      </c>
      <c r="F480" s="9">
        <v>20</v>
      </c>
      <c r="G480" s="6" t="s">
        <v>589</v>
      </c>
      <c r="H480" s="6" t="s">
        <v>590</v>
      </c>
    </row>
    <row r="481" spans="1:8" ht="35.1" customHeight="1" x14ac:dyDescent="0.25">
      <c r="A481" s="86" t="s">
        <v>619</v>
      </c>
      <c r="B481" s="87" t="s">
        <v>620</v>
      </c>
      <c r="C481" s="87" t="s">
        <v>1606</v>
      </c>
      <c r="D481" s="87" t="s">
        <v>621</v>
      </c>
      <c r="E481" s="87" t="s">
        <v>622</v>
      </c>
      <c r="F481" s="87">
        <v>1</v>
      </c>
      <c r="G481" s="41">
        <v>0</v>
      </c>
      <c r="H481" s="41">
        <v>0</v>
      </c>
    </row>
    <row r="482" spans="1:8" ht="35.1" customHeight="1" x14ac:dyDescent="0.25">
      <c r="A482" s="86"/>
      <c r="B482" s="87"/>
      <c r="C482" s="87"/>
      <c r="D482" s="87"/>
      <c r="E482" s="87"/>
      <c r="F482" s="87"/>
      <c r="G482" s="41">
        <v>0</v>
      </c>
      <c r="H482" s="41">
        <v>0</v>
      </c>
    </row>
    <row r="483" spans="1:8" ht="35.1" customHeight="1" x14ac:dyDescent="0.25">
      <c r="A483" s="86" t="s">
        <v>623</v>
      </c>
      <c r="B483" s="87" t="s">
        <v>624</v>
      </c>
      <c r="C483" s="87" t="s">
        <v>1606</v>
      </c>
      <c r="D483" s="87" t="s">
        <v>621</v>
      </c>
      <c r="E483" s="87" t="s">
        <v>622</v>
      </c>
      <c r="F483" s="87">
        <v>1</v>
      </c>
      <c r="G483" s="42">
        <v>0</v>
      </c>
      <c r="H483" s="42">
        <v>0</v>
      </c>
    </row>
    <row r="484" spans="1:8" ht="35.1" customHeight="1" x14ac:dyDescent="0.25">
      <c r="A484" s="86"/>
      <c r="B484" s="87"/>
      <c r="C484" s="87"/>
      <c r="D484" s="87"/>
      <c r="E484" s="87"/>
      <c r="F484" s="87"/>
      <c r="G484" s="42">
        <v>0</v>
      </c>
      <c r="H484" s="42">
        <v>0</v>
      </c>
    </row>
    <row r="485" spans="1:8" ht="35.1" customHeight="1" x14ac:dyDescent="0.25">
      <c r="A485" s="86" t="s">
        <v>625</v>
      </c>
      <c r="B485" s="87" t="s">
        <v>626</v>
      </c>
      <c r="C485" s="87" t="s">
        <v>127</v>
      </c>
      <c r="D485" s="87" t="s">
        <v>128</v>
      </c>
      <c r="E485" s="87" t="s">
        <v>622</v>
      </c>
      <c r="F485" s="99">
        <v>1</v>
      </c>
      <c r="G485" s="42">
        <v>0</v>
      </c>
      <c r="H485" s="42">
        <v>0</v>
      </c>
    </row>
    <row r="486" spans="1:8" ht="35.1" customHeight="1" x14ac:dyDescent="0.25">
      <c r="A486" s="86"/>
      <c r="B486" s="87"/>
      <c r="C486" s="87"/>
      <c r="D486" s="87"/>
      <c r="E486" s="87"/>
      <c r="F486" s="99"/>
      <c r="G486" s="42">
        <v>0</v>
      </c>
      <c r="H486" s="42">
        <v>0</v>
      </c>
    </row>
    <row r="487" spans="1:8" ht="35.1" customHeight="1" x14ac:dyDescent="0.25">
      <c r="A487" s="86" t="s">
        <v>627</v>
      </c>
      <c r="B487" s="87" t="s">
        <v>628</v>
      </c>
      <c r="C487" s="87" t="s">
        <v>127</v>
      </c>
      <c r="D487" s="87" t="s">
        <v>128</v>
      </c>
      <c r="E487" s="87" t="s">
        <v>622</v>
      </c>
      <c r="F487" s="99">
        <v>1</v>
      </c>
      <c r="G487" s="42">
        <v>0</v>
      </c>
      <c r="H487" s="42">
        <v>0</v>
      </c>
    </row>
    <row r="488" spans="1:8" ht="35.1" customHeight="1" x14ac:dyDescent="0.25">
      <c r="A488" s="86"/>
      <c r="B488" s="87"/>
      <c r="C488" s="87"/>
      <c r="D488" s="87"/>
      <c r="E488" s="87"/>
      <c r="F488" s="99"/>
      <c r="G488" s="42">
        <v>455</v>
      </c>
      <c r="H488" s="42">
        <v>0</v>
      </c>
    </row>
    <row r="489" spans="1:8" ht="35.1" customHeight="1" x14ac:dyDescent="0.25">
      <c r="A489" s="86" t="s">
        <v>629</v>
      </c>
      <c r="B489" s="87" t="s">
        <v>630</v>
      </c>
      <c r="C489" s="87" t="s">
        <v>127</v>
      </c>
      <c r="D489" s="87" t="s">
        <v>128</v>
      </c>
      <c r="E489" s="87" t="s">
        <v>622</v>
      </c>
      <c r="F489" s="99">
        <v>2</v>
      </c>
      <c r="G489" s="42">
        <v>0</v>
      </c>
      <c r="H489" s="42">
        <v>0</v>
      </c>
    </row>
    <row r="490" spans="1:8" ht="35.1" customHeight="1" x14ac:dyDescent="0.25">
      <c r="A490" s="86"/>
      <c r="B490" s="87"/>
      <c r="C490" s="87"/>
      <c r="D490" s="87"/>
      <c r="E490" s="87"/>
      <c r="F490" s="99"/>
      <c r="G490" s="42">
        <v>0</v>
      </c>
      <c r="H490" s="42">
        <v>0</v>
      </c>
    </row>
    <row r="491" spans="1:8" ht="35.1" customHeight="1" x14ac:dyDescent="0.25">
      <c r="A491" s="86" t="s">
        <v>631</v>
      </c>
      <c r="B491" s="87" t="s">
        <v>632</v>
      </c>
      <c r="C491" s="87" t="s">
        <v>127</v>
      </c>
      <c r="D491" s="87" t="s">
        <v>128</v>
      </c>
      <c r="E491" s="87" t="s">
        <v>622</v>
      </c>
      <c r="F491" s="99">
        <v>2</v>
      </c>
      <c r="G491" s="42">
        <v>0</v>
      </c>
      <c r="H491" s="42">
        <v>0</v>
      </c>
    </row>
    <row r="492" spans="1:8" ht="35.1" customHeight="1" x14ac:dyDescent="0.25">
      <c r="A492" s="86"/>
      <c r="B492" s="87"/>
      <c r="C492" s="87"/>
      <c r="D492" s="87"/>
      <c r="E492" s="87"/>
      <c r="F492" s="99"/>
      <c r="G492" s="42">
        <v>542</v>
      </c>
      <c r="H492" s="42">
        <v>0</v>
      </c>
    </row>
    <row r="493" spans="1:8" ht="35.1" customHeight="1" x14ac:dyDescent="0.25">
      <c r="A493" s="86" t="s">
        <v>633</v>
      </c>
      <c r="B493" s="87" t="s">
        <v>634</v>
      </c>
      <c r="C493" s="87" t="s">
        <v>127</v>
      </c>
      <c r="D493" s="87" t="s">
        <v>128</v>
      </c>
      <c r="E493" s="87" t="s">
        <v>622</v>
      </c>
      <c r="F493" s="100" t="s">
        <v>635</v>
      </c>
      <c r="G493" s="43">
        <v>4818.6000000000004</v>
      </c>
      <c r="H493" s="42">
        <v>4818.6400000000003</v>
      </c>
    </row>
    <row r="494" spans="1:8" ht="35.1" customHeight="1" x14ac:dyDescent="0.25">
      <c r="A494" s="86"/>
      <c r="B494" s="87"/>
      <c r="C494" s="87"/>
      <c r="D494" s="87"/>
      <c r="E494" s="87"/>
      <c r="F494" s="100"/>
      <c r="G494" s="43">
        <v>1506</v>
      </c>
      <c r="H494" s="42">
        <v>0</v>
      </c>
    </row>
    <row r="495" spans="1:8" ht="35.1" customHeight="1" x14ac:dyDescent="0.25">
      <c r="A495" s="86" t="s">
        <v>636</v>
      </c>
      <c r="B495" s="87" t="s">
        <v>637</v>
      </c>
      <c r="C495" s="87" t="s">
        <v>638</v>
      </c>
      <c r="D495" s="87" t="s">
        <v>639</v>
      </c>
      <c r="E495" s="87" t="s">
        <v>622</v>
      </c>
      <c r="F495" s="99">
        <v>1</v>
      </c>
      <c r="G495" s="42">
        <v>0</v>
      </c>
      <c r="H495" s="42">
        <v>0</v>
      </c>
    </row>
    <row r="496" spans="1:8" ht="35.1" customHeight="1" x14ac:dyDescent="0.25">
      <c r="A496" s="86"/>
      <c r="B496" s="87"/>
      <c r="C496" s="87"/>
      <c r="D496" s="87"/>
      <c r="E496" s="87"/>
      <c r="F496" s="99"/>
      <c r="G496" s="42">
        <v>587</v>
      </c>
      <c r="H496" s="42">
        <v>0</v>
      </c>
    </row>
    <row r="497" spans="1:8" ht="35.1" customHeight="1" x14ac:dyDescent="0.25">
      <c r="A497" s="86" t="s">
        <v>640</v>
      </c>
      <c r="B497" s="87" t="s">
        <v>641</v>
      </c>
      <c r="C497" s="87" t="s">
        <v>638</v>
      </c>
      <c r="D497" s="87" t="s">
        <v>639</v>
      </c>
      <c r="E497" s="87" t="s">
        <v>622</v>
      </c>
      <c r="F497" s="99">
        <v>1</v>
      </c>
      <c r="G497" s="42">
        <v>0</v>
      </c>
      <c r="H497" s="42">
        <v>0</v>
      </c>
    </row>
    <row r="498" spans="1:8" ht="35.1" customHeight="1" x14ac:dyDescent="0.25">
      <c r="A498" s="86"/>
      <c r="B498" s="87"/>
      <c r="C498" s="87"/>
      <c r="D498" s="87"/>
      <c r="E498" s="87"/>
      <c r="F498" s="99"/>
      <c r="G498" s="42">
        <v>587</v>
      </c>
      <c r="H498" s="42">
        <v>0</v>
      </c>
    </row>
    <row r="499" spans="1:8" ht="35.1" customHeight="1" x14ac:dyDescent="0.25">
      <c r="A499" s="86" t="s">
        <v>642</v>
      </c>
      <c r="B499" s="87" t="s">
        <v>643</v>
      </c>
      <c r="C499" s="87" t="s">
        <v>141</v>
      </c>
      <c r="D499" s="87" t="s">
        <v>644</v>
      </c>
      <c r="E499" s="87" t="s">
        <v>622</v>
      </c>
      <c r="F499" s="99">
        <v>1</v>
      </c>
      <c r="G499" s="42">
        <v>0</v>
      </c>
      <c r="H499" s="42">
        <v>0</v>
      </c>
    </row>
    <row r="500" spans="1:8" ht="35.1" customHeight="1" x14ac:dyDescent="0.25">
      <c r="A500" s="86"/>
      <c r="B500" s="87"/>
      <c r="C500" s="87"/>
      <c r="D500" s="87"/>
      <c r="E500" s="87"/>
      <c r="F500" s="99"/>
      <c r="G500" s="42">
        <v>0</v>
      </c>
      <c r="H500" s="42">
        <v>0</v>
      </c>
    </row>
    <row r="501" spans="1:8" ht="42.75" x14ac:dyDescent="0.25">
      <c r="A501" s="8" t="s">
        <v>645</v>
      </c>
      <c r="B501" s="4" t="s">
        <v>646</v>
      </c>
      <c r="C501" s="4" t="s">
        <v>154</v>
      </c>
      <c r="D501" s="4" t="s">
        <v>647</v>
      </c>
      <c r="E501" s="8" t="s">
        <v>648</v>
      </c>
      <c r="F501" s="4" t="s">
        <v>649</v>
      </c>
      <c r="G501" s="20" t="s">
        <v>650</v>
      </c>
      <c r="H501" s="21">
        <v>0</v>
      </c>
    </row>
    <row r="502" spans="1:8" ht="42.75" x14ac:dyDescent="0.25">
      <c r="A502" s="8" t="s">
        <v>651</v>
      </c>
      <c r="B502" s="4" t="s">
        <v>652</v>
      </c>
      <c r="C502" s="4" t="s">
        <v>154</v>
      </c>
      <c r="D502" s="4" t="s">
        <v>647</v>
      </c>
      <c r="E502" s="8" t="s">
        <v>648</v>
      </c>
      <c r="F502" s="4" t="s">
        <v>653</v>
      </c>
      <c r="G502" s="20" t="s">
        <v>654</v>
      </c>
      <c r="H502" s="21">
        <v>0</v>
      </c>
    </row>
    <row r="503" spans="1:8" ht="42.75" x14ac:dyDescent="0.25">
      <c r="A503" s="8" t="s">
        <v>655</v>
      </c>
      <c r="B503" s="4" t="s">
        <v>656</v>
      </c>
      <c r="C503" s="4" t="s">
        <v>136</v>
      </c>
      <c r="D503" s="4" t="s">
        <v>657</v>
      </c>
      <c r="E503" s="8" t="s">
        <v>648</v>
      </c>
      <c r="F503" s="4" t="s">
        <v>658</v>
      </c>
      <c r="G503" s="20" t="s">
        <v>659</v>
      </c>
      <c r="H503" s="21">
        <v>0</v>
      </c>
    </row>
    <row r="504" spans="1:8" ht="28.5" x14ac:dyDescent="0.25">
      <c r="A504" s="8" t="s">
        <v>660</v>
      </c>
      <c r="B504" s="4" t="s">
        <v>661</v>
      </c>
      <c r="C504" s="4" t="s">
        <v>141</v>
      </c>
      <c r="D504" s="4" t="s">
        <v>197</v>
      </c>
      <c r="E504" s="8" t="s">
        <v>648</v>
      </c>
      <c r="F504" s="4" t="s">
        <v>51</v>
      </c>
      <c r="G504" s="20" t="s">
        <v>662</v>
      </c>
      <c r="H504" s="21">
        <v>0</v>
      </c>
    </row>
    <row r="505" spans="1:8" ht="57" x14ac:dyDescent="0.25">
      <c r="A505" s="8" t="s">
        <v>663</v>
      </c>
      <c r="B505" s="4" t="s">
        <v>664</v>
      </c>
      <c r="C505" s="4" t="s">
        <v>665</v>
      </c>
      <c r="D505" s="4" t="s">
        <v>666</v>
      </c>
      <c r="E505" s="8" t="s">
        <v>648</v>
      </c>
      <c r="F505" s="4" t="s">
        <v>667</v>
      </c>
      <c r="G505" s="20">
        <v>0</v>
      </c>
      <c r="H505" s="21">
        <v>0</v>
      </c>
    </row>
    <row r="506" spans="1:8" ht="57" x14ac:dyDescent="0.25">
      <c r="A506" s="8" t="s">
        <v>668</v>
      </c>
      <c r="B506" s="4" t="s">
        <v>669</v>
      </c>
      <c r="C506" s="4" t="s">
        <v>154</v>
      </c>
      <c r="D506" s="4" t="s">
        <v>670</v>
      </c>
      <c r="E506" s="8" t="s">
        <v>648</v>
      </c>
      <c r="F506" s="4" t="s">
        <v>671</v>
      </c>
      <c r="G506" s="20">
        <v>0</v>
      </c>
      <c r="H506" s="21">
        <v>0</v>
      </c>
    </row>
    <row r="507" spans="1:8" x14ac:dyDescent="0.25">
      <c r="A507" s="93" t="s">
        <v>672</v>
      </c>
      <c r="B507" s="92" t="s">
        <v>673</v>
      </c>
      <c r="C507" s="93" t="s">
        <v>674</v>
      </c>
      <c r="D507" s="93" t="s">
        <v>675</v>
      </c>
      <c r="E507" s="86" t="s">
        <v>676</v>
      </c>
      <c r="F507" s="93" t="s">
        <v>677</v>
      </c>
      <c r="G507" s="28">
        <v>0</v>
      </c>
      <c r="H507" s="28">
        <v>0</v>
      </c>
    </row>
    <row r="508" spans="1:8" x14ac:dyDescent="0.25">
      <c r="A508" s="93"/>
      <c r="B508" s="92"/>
      <c r="C508" s="93"/>
      <c r="D508" s="93"/>
      <c r="E508" s="93"/>
      <c r="F508" s="93"/>
      <c r="G508" s="28">
        <v>0</v>
      </c>
      <c r="H508" s="28">
        <v>0</v>
      </c>
    </row>
    <row r="509" spans="1:8" x14ac:dyDescent="0.25">
      <c r="A509" s="93"/>
      <c r="B509" s="92"/>
      <c r="C509" s="93"/>
      <c r="D509" s="93"/>
      <c r="E509" s="93"/>
      <c r="F509" s="93"/>
      <c r="G509" s="29"/>
      <c r="H509" s="28">
        <v>0</v>
      </c>
    </row>
    <row r="510" spans="1:8" x14ac:dyDescent="0.25">
      <c r="A510" s="93" t="s">
        <v>672</v>
      </c>
      <c r="B510" s="92" t="s">
        <v>678</v>
      </c>
      <c r="C510" s="93" t="s">
        <v>204</v>
      </c>
      <c r="D510" s="93" t="s">
        <v>679</v>
      </c>
      <c r="E510" s="86" t="s">
        <v>676</v>
      </c>
      <c r="F510" s="93" t="s">
        <v>72</v>
      </c>
      <c r="G510" s="28">
        <v>0</v>
      </c>
      <c r="H510" s="28">
        <v>0</v>
      </c>
    </row>
    <row r="511" spans="1:8" x14ac:dyDescent="0.25">
      <c r="A511" s="93"/>
      <c r="B511" s="92"/>
      <c r="C511" s="93"/>
      <c r="D511" s="93"/>
      <c r="E511" s="93"/>
      <c r="F511" s="93"/>
      <c r="G511" s="28">
        <v>0</v>
      </c>
      <c r="H511" s="28">
        <v>0</v>
      </c>
    </row>
    <row r="512" spans="1:8" x14ac:dyDescent="0.25">
      <c r="A512" s="93"/>
      <c r="B512" s="92"/>
      <c r="C512" s="93"/>
      <c r="D512" s="93"/>
      <c r="E512" s="93"/>
      <c r="F512" s="93"/>
      <c r="G512" s="29"/>
      <c r="H512" s="28">
        <v>0</v>
      </c>
    </row>
    <row r="513" spans="1:8" x14ac:dyDescent="0.25">
      <c r="A513" s="93" t="s">
        <v>672</v>
      </c>
      <c r="B513" s="92" t="s">
        <v>680</v>
      </c>
      <c r="C513" s="93" t="s">
        <v>204</v>
      </c>
      <c r="D513" s="93" t="s">
        <v>679</v>
      </c>
      <c r="E513" s="86" t="s">
        <v>676</v>
      </c>
      <c r="F513" s="93" t="s">
        <v>681</v>
      </c>
      <c r="G513" s="28">
        <v>0</v>
      </c>
      <c r="H513" s="28">
        <v>0</v>
      </c>
    </row>
    <row r="514" spans="1:8" x14ac:dyDescent="0.25">
      <c r="A514" s="93"/>
      <c r="B514" s="92"/>
      <c r="C514" s="93"/>
      <c r="D514" s="93"/>
      <c r="E514" s="93"/>
      <c r="F514" s="93"/>
      <c r="G514" s="28">
        <v>0</v>
      </c>
      <c r="H514" s="28">
        <v>0</v>
      </c>
    </row>
    <row r="515" spans="1:8" x14ac:dyDescent="0.25">
      <c r="A515" s="93"/>
      <c r="B515" s="92"/>
      <c r="C515" s="93"/>
      <c r="D515" s="93"/>
      <c r="E515" s="93"/>
      <c r="F515" s="93"/>
      <c r="G515" s="29"/>
      <c r="H515" s="28">
        <v>0</v>
      </c>
    </row>
    <row r="516" spans="1:8" x14ac:dyDescent="0.25">
      <c r="A516" s="93" t="s">
        <v>672</v>
      </c>
      <c r="B516" s="92" t="s">
        <v>682</v>
      </c>
      <c r="C516" s="93" t="s">
        <v>204</v>
      </c>
      <c r="D516" s="93" t="s">
        <v>679</v>
      </c>
      <c r="E516" s="86" t="s">
        <v>676</v>
      </c>
      <c r="F516" s="93" t="s">
        <v>385</v>
      </c>
      <c r="G516" s="28">
        <v>0</v>
      </c>
      <c r="H516" s="28">
        <v>0</v>
      </c>
    </row>
    <row r="517" spans="1:8" x14ac:dyDescent="0.25">
      <c r="A517" s="93"/>
      <c r="B517" s="92"/>
      <c r="C517" s="93"/>
      <c r="D517" s="93"/>
      <c r="E517" s="93"/>
      <c r="F517" s="93"/>
      <c r="G517" s="28">
        <v>0</v>
      </c>
      <c r="H517" s="28">
        <v>0</v>
      </c>
    </row>
    <row r="518" spans="1:8" x14ac:dyDescent="0.25">
      <c r="A518" s="93"/>
      <c r="B518" s="92"/>
      <c r="C518" s="93"/>
      <c r="D518" s="93"/>
      <c r="E518" s="93"/>
      <c r="F518" s="93"/>
      <c r="G518" s="29"/>
      <c r="H518" s="28">
        <v>0</v>
      </c>
    </row>
    <row r="519" spans="1:8" x14ac:dyDescent="0.25">
      <c r="A519" s="93" t="s">
        <v>1734</v>
      </c>
      <c r="B519" s="92" t="s">
        <v>683</v>
      </c>
      <c r="C519" s="93" t="s">
        <v>684</v>
      </c>
      <c r="D519" s="93" t="s">
        <v>685</v>
      </c>
      <c r="E519" s="86" t="s">
        <v>676</v>
      </c>
      <c r="F519" s="93" t="s">
        <v>76</v>
      </c>
      <c r="G519" s="28">
        <v>0</v>
      </c>
      <c r="H519" s="28">
        <v>0</v>
      </c>
    </row>
    <row r="520" spans="1:8" x14ac:dyDescent="0.25">
      <c r="A520" s="93"/>
      <c r="B520" s="92"/>
      <c r="C520" s="93"/>
      <c r="D520" s="93"/>
      <c r="E520" s="93"/>
      <c r="F520" s="93"/>
      <c r="G520" s="28">
        <v>0</v>
      </c>
      <c r="H520" s="28">
        <v>0</v>
      </c>
    </row>
    <row r="521" spans="1:8" x14ac:dyDescent="0.25">
      <c r="A521" s="93"/>
      <c r="B521" s="92"/>
      <c r="C521" s="93"/>
      <c r="D521" s="93"/>
      <c r="E521" s="93"/>
      <c r="F521" s="93"/>
      <c r="G521" s="29"/>
      <c r="H521" s="28">
        <v>0</v>
      </c>
    </row>
    <row r="522" spans="1:8" x14ac:dyDescent="0.25">
      <c r="A522" s="93" t="s">
        <v>1734</v>
      </c>
      <c r="B522" s="92" t="s">
        <v>686</v>
      </c>
      <c r="C522" s="93" t="s">
        <v>687</v>
      </c>
      <c r="D522" s="93" t="s">
        <v>601</v>
      </c>
      <c r="E522" s="86" t="s">
        <v>676</v>
      </c>
      <c r="F522" s="93" t="s">
        <v>97</v>
      </c>
      <c r="G522" s="28">
        <v>0</v>
      </c>
      <c r="H522" s="28">
        <v>0</v>
      </c>
    </row>
    <row r="523" spans="1:8" x14ac:dyDescent="0.25">
      <c r="A523" s="93"/>
      <c r="B523" s="92"/>
      <c r="C523" s="93"/>
      <c r="D523" s="93"/>
      <c r="E523" s="93"/>
      <c r="F523" s="93"/>
      <c r="G523" s="28">
        <v>0</v>
      </c>
      <c r="H523" s="28">
        <v>0</v>
      </c>
    </row>
    <row r="524" spans="1:8" x14ac:dyDescent="0.25">
      <c r="A524" s="93"/>
      <c r="B524" s="92"/>
      <c r="C524" s="93"/>
      <c r="D524" s="93"/>
      <c r="E524" s="93"/>
      <c r="F524" s="93"/>
      <c r="G524" s="29"/>
      <c r="H524" s="28">
        <v>0</v>
      </c>
    </row>
    <row r="525" spans="1:8" x14ac:dyDescent="0.25">
      <c r="A525" s="93" t="s">
        <v>688</v>
      </c>
      <c r="B525" s="92" t="s">
        <v>689</v>
      </c>
      <c r="C525" s="93" t="s">
        <v>690</v>
      </c>
      <c r="D525" s="93" t="s">
        <v>691</v>
      </c>
      <c r="E525" s="86" t="s">
        <v>676</v>
      </c>
      <c r="F525" s="91" t="s">
        <v>692</v>
      </c>
      <c r="G525" s="28">
        <v>1602.02</v>
      </c>
      <c r="H525" s="28">
        <v>5506</v>
      </c>
    </row>
    <row r="526" spans="1:8" x14ac:dyDescent="0.25">
      <c r="A526" s="93"/>
      <c r="B526" s="92"/>
      <c r="C526" s="93"/>
      <c r="D526" s="93"/>
      <c r="E526" s="93"/>
      <c r="F526" s="91"/>
      <c r="G526" s="28">
        <v>0</v>
      </c>
      <c r="H526" s="28">
        <v>0</v>
      </c>
    </row>
    <row r="527" spans="1:8" x14ac:dyDescent="0.25">
      <c r="A527" s="93"/>
      <c r="B527" s="92"/>
      <c r="C527" s="93"/>
      <c r="D527" s="93"/>
      <c r="E527" s="93"/>
      <c r="F527" s="91"/>
      <c r="G527" s="29"/>
      <c r="H527" s="28">
        <v>0</v>
      </c>
    </row>
    <row r="528" spans="1:8" x14ac:dyDescent="0.25">
      <c r="A528" s="93" t="s">
        <v>1734</v>
      </c>
      <c r="B528" s="92" t="s">
        <v>693</v>
      </c>
      <c r="C528" s="93" t="s">
        <v>694</v>
      </c>
      <c r="D528" s="93" t="s">
        <v>601</v>
      </c>
      <c r="E528" s="86" t="s">
        <v>676</v>
      </c>
      <c r="F528" s="93" t="s">
        <v>117</v>
      </c>
      <c r="G528" s="28">
        <v>0</v>
      </c>
      <c r="H528" s="28">
        <v>0</v>
      </c>
    </row>
    <row r="529" spans="1:8" x14ac:dyDescent="0.25">
      <c r="A529" s="93"/>
      <c r="B529" s="92"/>
      <c r="C529" s="93"/>
      <c r="D529" s="93"/>
      <c r="E529" s="93"/>
      <c r="F529" s="93"/>
      <c r="G529" s="28">
        <v>0</v>
      </c>
      <c r="H529" s="28">
        <v>0</v>
      </c>
    </row>
    <row r="530" spans="1:8" x14ac:dyDescent="0.25">
      <c r="A530" s="93"/>
      <c r="B530" s="92"/>
      <c r="C530" s="93"/>
      <c r="D530" s="93"/>
      <c r="E530" s="93"/>
      <c r="F530" s="93"/>
      <c r="G530" s="29"/>
      <c r="H530" s="28">
        <v>0</v>
      </c>
    </row>
    <row r="531" spans="1:8" ht="30" customHeight="1" x14ac:dyDescent="0.25">
      <c r="A531" s="93" t="s">
        <v>1734</v>
      </c>
      <c r="B531" s="92" t="s">
        <v>695</v>
      </c>
      <c r="C531" s="93" t="s">
        <v>237</v>
      </c>
      <c r="D531" s="93" t="s">
        <v>696</v>
      </c>
      <c r="E531" s="86" t="s">
        <v>676</v>
      </c>
      <c r="F531" s="93" t="s">
        <v>242</v>
      </c>
      <c r="G531" s="28">
        <v>0</v>
      </c>
      <c r="H531" s="28">
        <v>0</v>
      </c>
    </row>
    <row r="532" spans="1:8" ht="30" customHeight="1" x14ac:dyDescent="0.25">
      <c r="A532" s="93"/>
      <c r="B532" s="92"/>
      <c r="C532" s="93"/>
      <c r="D532" s="93"/>
      <c r="E532" s="93"/>
      <c r="F532" s="93"/>
      <c r="G532" s="28">
        <v>0</v>
      </c>
      <c r="H532" s="28">
        <v>0</v>
      </c>
    </row>
    <row r="533" spans="1:8" ht="30" customHeight="1" x14ac:dyDescent="0.25">
      <c r="A533" s="93"/>
      <c r="B533" s="92"/>
      <c r="C533" s="93"/>
      <c r="D533" s="93"/>
      <c r="E533" s="93"/>
      <c r="F533" s="93"/>
      <c r="G533" s="29"/>
      <c r="H533" s="28">
        <v>0</v>
      </c>
    </row>
    <row r="534" spans="1:8" x14ac:dyDescent="0.25">
      <c r="A534" s="93" t="s">
        <v>1734</v>
      </c>
      <c r="B534" s="92" t="s">
        <v>697</v>
      </c>
      <c r="C534" s="93" t="s">
        <v>698</v>
      </c>
      <c r="D534" s="93" t="s">
        <v>601</v>
      </c>
      <c r="E534" s="86" t="s">
        <v>676</v>
      </c>
      <c r="F534" s="93" t="s">
        <v>242</v>
      </c>
      <c r="G534" s="28">
        <v>0</v>
      </c>
      <c r="H534" s="28">
        <v>0</v>
      </c>
    </row>
    <row r="535" spans="1:8" x14ac:dyDescent="0.25">
      <c r="A535" s="93"/>
      <c r="B535" s="92"/>
      <c r="C535" s="93"/>
      <c r="D535" s="93"/>
      <c r="E535" s="93"/>
      <c r="F535" s="93"/>
      <c r="G535" s="28">
        <v>0</v>
      </c>
      <c r="H535" s="28">
        <v>0</v>
      </c>
    </row>
    <row r="536" spans="1:8" x14ac:dyDescent="0.25">
      <c r="A536" s="93"/>
      <c r="B536" s="92"/>
      <c r="C536" s="93"/>
      <c r="D536" s="93"/>
      <c r="E536" s="93"/>
      <c r="F536" s="93"/>
      <c r="G536" s="29"/>
      <c r="H536" s="28">
        <v>0</v>
      </c>
    </row>
    <row r="537" spans="1:8" x14ac:dyDescent="0.25">
      <c r="A537" s="93" t="s">
        <v>1734</v>
      </c>
      <c r="B537" s="92" t="s">
        <v>699</v>
      </c>
      <c r="C537" s="93" t="s">
        <v>700</v>
      </c>
      <c r="D537" s="93" t="s">
        <v>700</v>
      </c>
      <c r="E537" s="86" t="s">
        <v>676</v>
      </c>
      <c r="F537" s="93" t="s">
        <v>701</v>
      </c>
      <c r="G537" s="28">
        <v>0</v>
      </c>
      <c r="H537" s="28">
        <v>0</v>
      </c>
    </row>
    <row r="538" spans="1:8" x14ac:dyDescent="0.25">
      <c r="A538" s="93"/>
      <c r="B538" s="92"/>
      <c r="C538" s="93"/>
      <c r="D538" s="93"/>
      <c r="E538" s="93"/>
      <c r="F538" s="93"/>
      <c r="G538" s="28">
        <v>0</v>
      </c>
      <c r="H538" s="28">
        <v>0</v>
      </c>
    </row>
    <row r="539" spans="1:8" x14ac:dyDescent="0.25">
      <c r="A539" s="93"/>
      <c r="B539" s="92"/>
      <c r="C539" s="93"/>
      <c r="D539" s="93"/>
      <c r="E539" s="93"/>
      <c r="F539" s="93"/>
      <c r="G539" s="29"/>
      <c r="H539" s="28">
        <v>0</v>
      </c>
    </row>
    <row r="540" spans="1:8" x14ac:dyDescent="0.25">
      <c r="A540" s="93" t="s">
        <v>1734</v>
      </c>
      <c r="B540" s="92" t="s">
        <v>702</v>
      </c>
      <c r="C540" s="93" t="s">
        <v>700</v>
      </c>
      <c r="D540" s="93" t="s">
        <v>700</v>
      </c>
      <c r="E540" s="86" t="s">
        <v>676</v>
      </c>
      <c r="F540" s="93" t="s">
        <v>550</v>
      </c>
      <c r="G540" s="28">
        <v>0</v>
      </c>
      <c r="H540" s="28">
        <v>0</v>
      </c>
    </row>
    <row r="541" spans="1:8" x14ac:dyDescent="0.25">
      <c r="A541" s="93"/>
      <c r="B541" s="92"/>
      <c r="C541" s="93"/>
      <c r="D541" s="93"/>
      <c r="E541" s="93"/>
      <c r="F541" s="93"/>
      <c r="G541" s="28">
        <v>0</v>
      </c>
      <c r="H541" s="28">
        <v>0</v>
      </c>
    </row>
    <row r="542" spans="1:8" x14ac:dyDescent="0.25">
      <c r="A542" s="93"/>
      <c r="B542" s="92"/>
      <c r="C542" s="93"/>
      <c r="D542" s="93"/>
      <c r="E542" s="93"/>
      <c r="F542" s="93"/>
      <c r="G542" s="29"/>
      <c r="H542" s="28">
        <v>0</v>
      </c>
    </row>
    <row r="543" spans="1:8" x14ac:dyDescent="0.25">
      <c r="A543" s="93" t="s">
        <v>1734</v>
      </c>
      <c r="B543" s="92" t="s">
        <v>703</v>
      </c>
      <c r="C543" s="93" t="s">
        <v>700</v>
      </c>
      <c r="D543" s="93" t="s">
        <v>700</v>
      </c>
      <c r="E543" s="86" t="s">
        <v>676</v>
      </c>
      <c r="F543" s="93" t="s">
        <v>125</v>
      </c>
      <c r="G543" s="28">
        <v>0</v>
      </c>
      <c r="H543" s="28">
        <v>0</v>
      </c>
    </row>
    <row r="544" spans="1:8" x14ac:dyDescent="0.25">
      <c r="A544" s="93"/>
      <c r="B544" s="92"/>
      <c r="C544" s="93"/>
      <c r="D544" s="93"/>
      <c r="E544" s="93"/>
      <c r="F544" s="93"/>
      <c r="G544" s="28">
        <v>0</v>
      </c>
      <c r="H544" s="28">
        <v>0</v>
      </c>
    </row>
    <row r="545" spans="1:8" x14ac:dyDescent="0.25">
      <c r="A545" s="93"/>
      <c r="B545" s="92"/>
      <c r="C545" s="93"/>
      <c r="D545" s="93"/>
      <c r="E545" s="93"/>
      <c r="F545" s="93"/>
      <c r="G545" s="29"/>
      <c r="H545" s="28">
        <v>0</v>
      </c>
    </row>
    <row r="546" spans="1:8" x14ac:dyDescent="0.25">
      <c r="A546" s="93" t="s">
        <v>1734</v>
      </c>
      <c r="B546" s="92" t="s">
        <v>704</v>
      </c>
      <c r="C546" s="93" t="s">
        <v>700</v>
      </c>
      <c r="D546" s="93" t="s">
        <v>700</v>
      </c>
      <c r="E546" s="86" t="s">
        <v>676</v>
      </c>
      <c r="F546" s="93" t="s">
        <v>103</v>
      </c>
      <c r="G546" s="28">
        <v>0</v>
      </c>
      <c r="H546" s="28">
        <v>0</v>
      </c>
    </row>
    <row r="547" spans="1:8" x14ac:dyDescent="0.25">
      <c r="A547" s="93"/>
      <c r="B547" s="92"/>
      <c r="C547" s="93"/>
      <c r="D547" s="93"/>
      <c r="E547" s="93"/>
      <c r="F547" s="93"/>
      <c r="G547" s="28">
        <v>0</v>
      </c>
      <c r="H547" s="28">
        <v>0</v>
      </c>
    </row>
    <row r="548" spans="1:8" x14ac:dyDescent="0.25">
      <c r="A548" s="93"/>
      <c r="B548" s="92"/>
      <c r="C548" s="93"/>
      <c r="D548" s="93"/>
      <c r="E548" s="93"/>
      <c r="F548" s="93"/>
      <c r="G548" s="29"/>
      <c r="H548" s="28">
        <v>0</v>
      </c>
    </row>
    <row r="549" spans="1:8" x14ac:dyDescent="0.25">
      <c r="A549" s="93" t="s">
        <v>1734</v>
      </c>
      <c r="B549" s="92" t="s">
        <v>705</v>
      </c>
      <c r="C549" s="93" t="s">
        <v>700</v>
      </c>
      <c r="D549" s="93" t="s">
        <v>700</v>
      </c>
      <c r="E549" s="86" t="s">
        <v>676</v>
      </c>
      <c r="F549" s="93" t="s">
        <v>238</v>
      </c>
      <c r="G549" s="28">
        <v>0</v>
      </c>
      <c r="H549" s="28">
        <v>0</v>
      </c>
    </row>
    <row r="550" spans="1:8" x14ac:dyDescent="0.25">
      <c r="A550" s="93"/>
      <c r="B550" s="92"/>
      <c r="C550" s="93"/>
      <c r="D550" s="93"/>
      <c r="E550" s="93"/>
      <c r="F550" s="93"/>
      <c r="G550" s="28">
        <v>0</v>
      </c>
      <c r="H550" s="28">
        <v>0</v>
      </c>
    </row>
    <row r="551" spans="1:8" x14ac:dyDescent="0.25">
      <c r="A551" s="93"/>
      <c r="B551" s="92"/>
      <c r="C551" s="93"/>
      <c r="D551" s="93"/>
      <c r="E551" s="93"/>
      <c r="F551" s="93"/>
      <c r="G551" s="29"/>
      <c r="H551" s="28">
        <v>0</v>
      </c>
    </row>
    <row r="552" spans="1:8" x14ac:dyDescent="0.25">
      <c r="A552" s="93" t="s">
        <v>1734</v>
      </c>
      <c r="B552" s="92" t="s">
        <v>706</v>
      </c>
      <c r="C552" s="93" t="s">
        <v>700</v>
      </c>
      <c r="D552" s="93" t="s">
        <v>700</v>
      </c>
      <c r="E552" s="86" t="s">
        <v>676</v>
      </c>
      <c r="F552" s="93" t="s">
        <v>707</v>
      </c>
      <c r="G552" s="28">
        <v>0</v>
      </c>
      <c r="H552" s="28">
        <v>0</v>
      </c>
    </row>
    <row r="553" spans="1:8" x14ac:dyDescent="0.25">
      <c r="A553" s="93"/>
      <c r="B553" s="92"/>
      <c r="C553" s="93"/>
      <c r="D553" s="93"/>
      <c r="E553" s="93"/>
      <c r="F553" s="93"/>
      <c r="G553" s="28">
        <v>0</v>
      </c>
      <c r="H553" s="28">
        <v>0</v>
      </c>
    </row>
    <row r="554" spans="1:8" x14ac:dyDescent="0.25">
      <c r="A554" s="93"/>
      <c r="B554" s="92"/>
      <c r="C554" s="93"/>
      <c r="D554" s="93"/>
      <c r="E554" s="93"/>
      <c r="F554" s="93"/>
      <c r="G554" s="29"/>
      <c r="H554" s="28">
        <v>0</v>
      </c>
    </row>
    <row r="555" spans="1:8" x14ac:dyDescent="0.25">
      <c r="A555" s="93" t="s">
        <v>1734</v>
      </c>
      <c r="B555" s="92" t="s">
        <v>706</v>
      </c>
      <c r="C555" s="93" t="s">
        <v>700</v>
      </c>
      <c r="D555" s="93" t="s">
        <v>700</v>
      </c>
      <c r="E555" s="86" t="s">
        <v>676</v>
      </c>
      <c r="F555" s="93" t="s">
        <v>108</v>
      </c>
      <c r="G555" s="28">
        <v>0</v>
      </c>
      <c r="H555" s="28">
        <v>0</v>
      </c>
    </row>
    <row r="556" spans="1:8" x14ac:dyDescent="0.25">
      <c r="A556" s="93"/>
      <c r="B556" s="92"/>
      <c r="C556" s="93"/>
      <c r="D556" s="93"/>
      <c r="E556" s="93"/>
      <c r="F556" s="93"/>
      <c r="G556" s="28">
        <v>0</v>
      </c>
      <c r="H556" s="28">
        <v>0</v>
      </c>
    </row>
    <row r="557" spans="1:8" x14ac:dyDescent="0.25">
      <c r="A557" s="93"/>
      <c r="B557" s="92"/>
      <c r="C557" s="93"/>
      <c r="D557" s="93"/>
      <c r="E557" s="93"/>
      <c r="F557" s="93"/>
      <c r="G557" s="29"/>
      <c r="H557" s="28">
        <v>0</v>
      </c>
    </row>
    <row r="558" spans="1:8" ht="14.25" customHeight="1" x14ac:dyDescent="0.25">
      <c r="A558" s="89" t="s">
        <v>708</v>
      </c>
      <c r="B558" s="77" t="s">
        <v>1607</v>
      </c>
      <c r="C558" s="89" t="s">
        <v>204</v>
      </c>
      <c r="D558" s="89" t="s">
        <v>431</v>
      </c>
      <c r="E558" s="89" t="s">
        <v>1616</v>
      </c>
      <c r="F558" s="88" t="s">
        <v>1617</v>
      </c>
      <c r="G558" s="44">
        <v>0</v>
      </c>
      <c r="H558" s="44">
        <v>0</v>
      </c>
    </row>
    <row r="559" spans="1:8" x14ac:dyDescent="0.25">
      <c r="A559" s="89"/>
      <c r="B559" s="78"/>
      <c r="C559" s="89"/>
      <c r="D559" s="89"/>
      <c r="E559" s="89"/>
      <c r="F559" s="89"/>
      <c r="G559" s="44">
        <v>800</v>
      </c>
      <c r="H559" s="44"/>
    </row>
    <row r="560" spans="1:8" x14ac:dyDescent="0.25">
      <c r="A560" s="89"/>
      <c r="B560" s="79"/>
      <c r="C560" s="89"/>
      <c r="D560" s="89"/>
      <c r="E560" s="89"/>
      <c r="F560" s="89"/>
      <c r="G560" s="44"/>
      <c r="H560" s="44">
        <v>0</v>
      </c>
    </row>
    <row r="561" spans="1:8" ht="14.25" customHeight="1" x14ac:dyDescent="0.25">
      <c r="A561" s="89" t="s">
        <v>709</v>
      </c>
      <c r="B561" s="77" t="s">
        <v>1608</v>
      </c>
      <c r="C561" s="89" t="s">
        <v>204</v>
      </c>
      <c r="D561" s="89" t="s">
        <v>92</v>
      </c>
      <c r="E561" s="89" t="s">
        <v>1616</v>
      </c>
      <c r="F561" s="88" t="s">
        <v>1618</v>
      </c>
      <c r="G561" s="44">
        <v>0</v>
      </c>
      <c r="H561" s="44">
        <v>3301</v>
      </c>
    </row>
    <row r="562" spans="1:8" x14ac:dyDescent="0.25">
      <c r="A562" s="89"/>
      <c r="B562" s="78"/>
      <c r="C562" s="89"/>
      <c r="D562" s="89"/>
      <c r="E562" s="89"/>
      <c r="F562" s="89"/>
      <c r="G562" s="44">
        <v>1800</v>
      </c>
      <c r="H562" s="44"/>
    </row>
    <row r="563" spans="1:8" x14ac:dyDescent="0.25">
      <c r="A563" s="89"/>
      <c r="B563" s="79"/>
      <c r="C563" s="89"/>
      <c r="D563" s="89"/>
      <c r="E563" s="89"/>
      <c r="F563" s="89"/>
      <c r="G563" s="44"/>
      <c r="H563" s="44">
        <v>23</v>
      </c>
    </row>
    <row r="564" spans="1:8" ht="14.25" customHeight="1" x14ac:dyDescent="0.25">
      <c r="A564" s="89" t="s">
        <v>710</v>
      </c>
      <c r="B564" s="77" t="s">
        <v>1609</v>
      </c>
      <c r="C564" s="89" t="s">
        <v>204</v>
      </c>
      <c r="D564" s="89" t="s">
        <v>1613</v>
      </c>
      <c r="E564" s="89" t="s">
        <v>1616</v>
      </c>
      <c r="F564" s="88" t="s">
        <v>1619</v>
      </c>
      <c r="G564" s="44">
        <v>2798</v>
      </c>
      <c r="H564" s="44">
        <v>3262</v>
      </c>
    </row>
    <row r="565" spans="1:8" x14ac:dyDescent="0.25">
      <c r="A565" s="89"/>
      <c r="B565" s="78"/>
      <c r="C565" s="89"/>
      <c r="D565" s="89"/>
      <c r="E565" s="89"/>
      <c r="F565" s="89"/>
      <c r="G565" s="44">
        <f>750+979</f>
        <v>1729</v>
      </c>
      <c r="H565" s="44"/>
    </row>
    <row r="566" spans="1:8" x14ac:dyDescent="0.25">
      <c r="A566" s="89"/>
      <c r="B566" s="79"/>
      <c r="C566" s="89"/>
      <c r="D566" s="89"/>
      <c r="E566" s="89"/>
      <c r="F566" s="89"/>
      <c r="G566" s="44"/>
      <c r="H566" s="44"/>
    </row>
    <row r="567" spans="1:8" ht="14.25" customHeight="1" x14ac:dyDescent="0.25">
      <c r="A567" s="89" t="s">
        <v>711</v>
      </c>
      <c r="B567" s="77" t="s">
        <v>1610</v>
      </c>
      <c r="C567" s="89" t="s">
        <v>204</v>
      </c>
      <c r="D567" s="89" t="s">
        <v>1614</v>
      </c>
      <c r="E567" s="89" t="s">
        <v>1616</v>
      </c>
      <c r="F567" s="88" t="s">
        <v>1620</v>
      </c>
      <c r="G567" s="44">
        <v>2798</v>
      </c>
      <c r="H567" s="44">
        <v>3262</v>
      </c>
    </row>
    <row r="568" spans="1:8" x14ac:dyDescent="0.25">
      <c r="A568" s="89"/>
      <c r="B568" s="78"/>
      <c r="C568" s="89"/>
      <c r="D568" s="89"/>
      <c r="E568" s="89"/>
      <c r="F568" s="89"/>
      <c r="G568" s="44">
        <f>731+825</f>
        <v>1556</v>
      </c>
      <c r="H568" s="44"/>
    </row>
    <row r="569" spans="1:8" x14ac:dyDescent="0.25">
      <c r="A569" s="89"/>
      <c r="B569" s="79"/>
      <c r="C569" s="89"/>
      <c r="D569" s="89"/>
      <c r="E569" s="89"/>
      <c r="F569" s="89"/>
      <c r="G569" s="44"/>
      <c r="H569" s="44">
        <v>400</v>
      </c>
    </row>
    <row r="570" spans="1:8" ht="14.25" customHeight="1" x14ac:dyDescent="0.25">
      <c r="A570" s="89" t="s">
        <v>712</v>
      </c>
      <c r="B570" s="77" t="s">
        <v>1611</v>
      </c>
      <c r="C570" s="89" t="s">
        <v>1612</v>
      </c>
      <c r="D570" s="89" t="s">
        <v>1615</v>
      </c>
      <c r="E570" s="89" t="s">
        <v>1616</v>
      </c>
      <c r="F570" s="88" t="s">
        <v>27</v>
      </c>
      <c r="G570" s="44">
        <v>1399</v>
      </c>
      <c r="H570" s="44">
        <v>3897</v>
      </c>
    </row>
    <row r="571" spans="1:8" x14ac:dyDescent="0.25">
      <c r="A571" s="89"/>
      <c r="B571" s="78"/>
      <c r="C571" s="89"/>
      <c r="D571" s="89"/>
      <c r="E571" s="89"/>
      <c r="F571" s="89"/>
      <c r="G571" s="44">
        <v>1738</v>
      </c>
      <c r="H571" s="44"/>
    </row>
    <row r="572" spans="1:8" x14ac:dyDescent="0.25">
      <c r="A572" s="89"/>
      <c r="B572" s="79"/>
      <c r="C572" s="89"/>
      <c r="D572" s="89"/>
      <c r="E572" s="89"/>
      <c r="F572" s="89"/>
      <c r="G572" s="44"/>
      <c r="H572" s="44">
        <v>23</v>
      </c>
    </row>
    <row r="573" spans="1:8" x14ac:dyDescent="0.25">
      <c r="A573" s="89" t="s">
        <v>713</v>
      </c>
      <c r="B573" s="89" t="s">
        <v>714</v>
      </c>
      <c r="C573" s="89" t="s">
        <v>715</v>
      </c>
      <c r="D573" s="89" t="s">
        <v>716</v>
      </c>
      <c r="E573" s="89" t="s">
        <v>1571</v>
      </c>
      <c r="F573" s="89">
        <v>5</v>
      </c>
      <c r="G573" s="44">
        <v>0</v>
      </c>
      <c r="H573" s="44">
        <v>0</v>
      </c>
    </row>
    <row r="574" spans="1:8" x14ac:dyDescent="0.25">
      <c r="A574" s="89"/>
      <c r="B574" s="89"/>
      <c r="C574" s="89"/>
      <c r="D574" s="89"/>
      <c r="E574" s="89"/>
      <c r="F574" s="89"/>
      <c r="G574" s="44">
        <v>0</v>
      </c>
      <c r="H574" s="44">
        <v>0</v>
      </c>
    </row>
    <row r="575" spans="1:8" x14ac:dyDescent="0.25">
      <c r="A575" s="89" t="s">
        <v>717</v>
      </c>
      <c r="B575" s="89" t="s">
        <v>718</v>
      </c>
      <c r="C575" s="89" t="s">
        <v>719</v>
      </c>
      <c r="D575" s="89" t="s">
        <v>720</v>
      </c>
      <c r="E575" s="89" t="s">
        <v>1571</v>
      </c>
      <c r="F575" s="89" t="s">
        <v>721</v>
      </c>
      <c r="G575" s="44">
        <v>5468</v>
      </c>
      <c r="H575" s="44">
        <v>1988</v>
      </c>
    </row>
    <row r="576" spans="1:8" x14ac:dyDescent="0.25">
      <c r="A576" s="89"/>
      <c r="B576" s="89"/>
      <c r="C576" s="89"/>
      <c r="D576" s="89"/>
      <c r="E576" s="89"/>
      <c r="F576" s="89"/>
      <c r="G576" s="44">
        <v>2000</v>
      </c>
      <c r="H576" s="44">
        <v>74</v>
      </c>
    </row>
    <row r="577" spans="1:8" x14ac:dyDescent="0.25">
      <c r="A577" s="89" t="s">
        <v>713</v>
      </c>
      <c r="B577" s="89" t="s">
        <v>722</v>
      </c>
      <c r="C577" s="89" t="s">
        <v>553</v>
      </c>
      <c r="D577" s="89" t="s">
        <v>601</v>
      </c>
      <c r="E577" s="89" t="s">
        <v>1571</v>
      </c>
      <c r="F577" s="89">
        <v>12</v>
      </c>
      <c r="G577" s="44">
        <v>0</v>
      </c>
      <c r="H577" s="44">
        <v>0</v>
      </c>
    </row>
    <row r="578" spans="1:8" x14ac:dyDescent="0.25">
      <c r="A578" s="89"/>
      <c r="B578" s="89"/>
      <c r="C578" s="89"/>
      <c r="D578" s="89"/>
      <c r="E578" s="89"/>
      <c r="F578" s="89"/>
      <c r="G578" s="44">
        <v>0</v>
      </c>
      <c r="H578" s="44">
        <v>0</v>
      </c>
    </row>
    <row r="579" spans="1:8" x14ac:dyDescent="0.25">
      <c r="A579" s="89" t="s">
        <v>713</v>
      </c>
      <c r="B579" s="89" t="s">
        <v>723</v>
      </c>
      <c r="C579" s="89" t="s">
        <v>553</v>
      </c>
      <c r="D579" s="89" t="s">
        <v>601</v>
      </c>
      <c r="E579" s="89" t="s">
        <v>1571</v>
      </c>
      <c r="F579" s="89">
        <v>12</v>
      </c>
      <c r="G579" s="44">
        <v>0</v>
      </c>
      <c r="H579" s="44">
        <v>0</v>
      </c>
    </row>
    <row r="580" spans="1:8" x14ac:dyDescent="0.25">
      <c r="A580" s="89"/>
      <c r="B580" s="89"/>
      <c r="C580" s="89"/>
      <c r="D580" s="89"/>
      <c r="E580" s="89"/>
      <c r="F580" s="89"/>
      <c r="G580" s="44">
        <v>0</v>
      </c>
      <c r="H580" s="44">
        <v>0</v>
      </c>
    </row>
    <row r="581" spans="1:8" x14ac:dyDescent="0.25">
      <c r="A581" s="89" t="s">
        <v>724</v>
      </c>
      <c r="B581" s="89" t="s">
        <v>725</v>
      </c>
      <c r="C581" s="89" t="s">
        <v>719</v>
      </c>
      <c r="D581" s="89" t="s">
        <v>426</v>
      </c>
      <c r="E581" s="89" t="s">
        <v>1571</v>
      </c>
      <c r="F581" s="89" t="s">
        <v>726</v>
      </c>
      <c r="G581" s="44">
        <v>4398</v>
      </c>
      <c r="H581" s="44">
        <v>0</v>
      </c>
    </row>
    <row r="582" spans="1:8" x14ac:dyDescent="0.25">
      <c r="A582" s="89"/>
      <c r="B582" s="89"/>
      <c r="C582" s="89"/>
      <c r="D582" s="89"/>
      <c r="E582" s="89"/>
      <c r="F582" s="89"/>
      <c r="G582" s="44">
        <v>1722</v>
      </c>
      <c r="H582" s="44">
        <v>1188</v>
      </c>
    </row>
    <row r="583" spans="1:8" x14ac:dyDescent="0.25">
      <c r="A583" s="89" t="s">
        <v>713</v>
      </c>
      <c r="B583" s="89" t="s">
        <v>727</v>
      </c>
      <c r="C583" s="89" t="s">
        <v>728</v>
      </c>
      <c r="D583" s="89" t="s">
        <v>729</v>
      </c>
      <c r="E583" s="89" t="s">
        <v>1571</v>
      </c>
      <c r="F583" s="89">
        <v>15</v>
      </c>
      <c r="G583" s="44">
        <v>0</v>
      </c>
      <c r="H583" s="44">
        <v>0</v>
      </c>
    </row>
    <row r="584" spans="1:8" x14ac:dyDescent="0.25">
      <c r="A584" s="89"/>
      <c r="B584" s="89"/>
      <c r="C584" s="89"/>
      <c r="D584" s="89"/>
      <c r="E584" s="89"/>
      <c r="F584" s="89"/>
      <c r="G584" s="44">
        <v>0</v>
      </c>
      <c r="H584" s="44">
        <v>0</v>
      </c>
    </row>
    <row r="585" spans="1:8" x14ac:dyDescent="0.25">
      <c r="A585" s="89" t="s">
        <v>730</v>
      </c>
      <c r="B585" s="89" t="s">
        <v>731</v>
      </c>
      <c r="C585" s="89" t="s">
        <v>728</v>
      </c>
      <c r="D585" s="89" t="s">
        <v>729</v>
      </c>
      <c r="E585" s="89" t="s">
        <v>1571</v>
      </c>
      <c r="F585" s="89">
        <v>15</v>
      </c>
      <c r="G585" s="44">
        <v>1533.95</v>
      </c>
      <c r="H585" s="44">
        <v>0</v>
      </c>
    </row>
    <row r="586" spans="1:8" x14ac:dyDescent="0.25">
      <c r="A586" s="89"/>
      <c r="B586" s="89"/>
      <c r="C586" s="89"/>
      <c r="D586" s="89"/>
      <c r="E586" s="89"/>
      <c r="F586" s="89"/>
      <c r="G586" s="44">
        <v>0</v>
      </c>
      <c r="H586" s="44">
        <v>0</v>
      </c>
    </row>
    <row r="587" spans="1:8" x14ac:dyDescent="0.25">
      <c r="A587" s="89" t="s">
        <v>732</v>
      </c>
      <c r="B587" s="89" t="s">
        <v>733</v>
      </c>
      <c r="C587" s="89" t="s">
        <v>728</v>
      </c>
      <c r="D587" s="89" t="s">
        <v>729</v>
      </c>
      <c r="E587" s="89" t="s">
        <v>1571</v>
      </c>
      <c r="F587" s="89">
        <v>15</v>
      </c>
      <c r="G587" s="44">
        <v>0</v>
      </c>
      <c r="H587" s="44">
        <v>5200</v>
      </c>
    </row>
    <row r="588" spans="1:8" x14ac:dyDescent="0.25">
      <c r="A588" s="89"/>
      <c r="B588" s="89"/>
      <c r="C588" s="89"/>
      <c r="D588" s="89"/>
      <c r="E588" s="89"/>
      <c r="F588" s="89"/>
      <c r="G588" s="44">
        <v>0</v>
      </c>
      <c r="H588" s="44">
        <v>0</v>
      </c>
    </row>
    <row r="589" spans="1:8" x14ac:dyDescent="0.25">
      <c r="A589" s="89" t="s">
        <v>734</v>
      </c>
      <c r="B589" s="89" t="s">
        <v>735</v>
      </c>
      <c r="C589" s="89" t="s">
        <v>728</v>
      </c>
      <c r="D589" s="89" t="s">
        <v>729</v>
      </c>
      <c r="E589" s="89" t="s">
        <v>1571</v>
      </c>
      <c r="F589" s="89" t="s">
        <v>736</v>
      </c>
      <c r="G589" s="44">
        <v>1533.95</v>
      </c>
      <c r="H589" s="44">
        <v>0</v>
      </c>
    </row>
    <row r="590" spans="1:8" x14ac:dyDescent="0.25">
      <c r="A590" s="89"/>
      <c r="B590" s="89"/>
      <c r="C590" s="89"/>
      <c r="D590" s="89"/>
      <c r="E590" s="89"/>
      <c r="F590" s="89"/>
      <c r="G590" s="44">
        <v>0</v>
      </c>
      <c r="H590" s="44">
        <v>2854</v>
      </c>
    </row>
    <row r="591" spans="1:8" x14ac:dyDescent="0.25">
      <c r="A591" s="89" t="s">
        <v>713</v>
      </c>
      <c r="B591" s="89" t="s">
        <v>737</v>
      </c>
      <c r="C591" s="89" t="s">
        <v>728</v>
      </c>
      <c r="D591" s="89" t="s">
        <v>729</v>
      </c>
      <c r="E591" s="89" t="s">
        <v>1571</v>
      </c>
      <c r="F591" s="89">
        <v>15</v>
      </c>
      <c r="G591" s="44">
        <v>0</v>
      </c>
      <c r="H591" s="44">
        <v>0</v>
      </c>
    </row>
    <row r="592" spans="1:8" x14ac:dyDescent="0.25">
      <c r="A592" s="89"/>
      <c r="B592" s="89"/>
      <c r="C592" s="89"/>
      <c r="D592" s="89"/>
      <c r="E592" s="89"/>
      <c r="F592" s="89"/>
      <c r="G592" s="44">
        <v>0</v>
      </c>
      <c r="H592" s="44">
        <v>1410</v>
      </c>
    </row>
    <row r="593" spans="1:8" x14ac:dyDescent="0.25">
      <c r="A593" s="89" t="s">
        <v>713</v>
      </c>
      <c r="B593" s="89" t="s">
        <v>646</v>
      </c>
      <c r="C593" s="89" t="s">
        <v>719</v>
      </c>
      <c r="D593" s="89" t="s">
        <v>431</v>
      </c>
      <c r="E593" s="89" t="s">
        <v>1571</v>
      </c>
      <c r="F593" s="89" t="s">
        <v>738</v>
      </c>
      <c r="G593" s="44">
        <v>0</v>
      </c>
      <c r="H593" s="44">
        <v>0</v>
      </c>
    </row>
    <row r="594" spans="1:8" x14ac:dyDescent="0.25">
      <c r="A594" s="89"/>
      <c r="B594" s="89"/>
      <c r="C594" s="89"/>
      <c r="D594" s="89"/>
      <c r="E594" s="89"/>
      <c r="F594" s="89"/>
      <c r="G594" s="44">
        <v>2000</v>
      </c>
      <c r="H594" s="44">
        <v>0</v>
      </c>
    </row>
    <row r="595" spans="1:8" x14ac:dyDescent="0.25">
      <c r="A595" s="89" t="s">
        <v>713</v>
      </c>
      <c r="B595" s="89" t="s">
        <v>739</v>
      </c>
      <c r="C595" s="89" t="s">
        <v>719</v>
      </c>
      <c r="D595" s="89" t="s">
        <v>92</v>
      </c>
      <c r="E595" s="89" t="s">
        <v>1571</v>
      </c>
      <c r="F595" s="89" t="s">
        <v>740</v>
      </c>
      <c r="G595" s="44">
        <v>0</v>
      </c>
      <c r="H595" s="44">
        <v>0</v>
      </c>
    </row>
    <row r="596" spans="1:8" x14ac:dyDescent="0.25">
      <c r="A596" s="89"/>
      <c r="B596" s="89"/>
      <c r="C596" s="89"/>
      <c r="D596" s="89"/>
      <c r="E596" s="89"/>
      <c r="F596" s="89"/>
      <c r="G596" s="44">
        <v>765</v>
      </c>
      <c r="H596" s="44">
        <v>516</v>
      </c>
    </row>
    <row r="597" spans="1:8" x14ac:dyDescent="0.25">
      <c r="A597" s="89" t="s">
        <v>713</v>
      </c>
      <c r="B597" s="89" t="s">
        <v>741</v>
      </c>
      <c r="C597" s="89" t="s">
        <v>742</v>
      </c>
      <c r="D597" s="89" t="s">
        <v>743</v>
      </c>
      <c r="E597" s="89" t="s">
        <v>1571</v>
      </c>
      <c r="F597" s="89">
        <v>28</v>
      </c>
      <c r="G597" s="44">
        <v>0</v>
      </c>
      <c r="H597" s="44">
        <v>0</v>
      </c>
    </row>
    <row r="598" spans="1:8" x14ac:dyDescent="0.25">
      <c r="A598" s="89"/>
      <c r="B598" s="89"/>
      <c r="C598" s="89"/>
      <c r="D598" s="89"/>
      <c r="E598" s="89"/>
      <c r="F598" s="89"/>
      <c r="G598" s="44">
        <v>1000</v>
      </c>
      <c r="H598" s="44">
        <v>0</v>
      </c>
    </row>
    <row r="599" spans="1:8" x14ac:dyDescent="0.25">
      <c r="A599" s="87" t="s">
        <v>744</v>
      </c>
      <c r="B599" s="87" t="s">
        <v>745</v>
      </c>
      <c r="C599" s="87" t="s">
        <v>746</v>
      </c>
      <c r="D599" s="87" t="s">
        <v>747</v>
      </c>
      <c r="E599" s="87" t="s">
        <v>748</v>
      </c>
      <c r="F599" s="89" t="s">
        <v>749</v>
      </c>
      <c r="G599" s="45">
        <v>3600.62</v>
      </c>
      <c r="H599" s="45">
        <v>2230</v>
      </c>
    </row>
    <row r="600" spans="1:8" x14ac:dyDescent="0.25">
      <c r="A600" s="87"/>
      <c r="B600" s="87"/>
      <c r="C600" s="87"/>
      <c r="D600" s="87"/>
      <c r="E600" s="87"/>
      <c r="F600" s="89"/>
      <c r="G600" s="45">
        <v>1000</v>
      </c>
      <c r="H600" s="45">
        <v>385</v>
      </c>
    </row>
    <row r="601" spans="1:8" x14ac:dyDescent="0.25">
      <c r="A601" s="87"/>
      <c r="B601" s="87"/>
      <c r="C601" s="87"/>
      <c r="D601" s="87"/>
      <c r="E601" s="87"/>
      <c r="F601" s="89"/>
      <c r="G601" s="45">
        <v>0</v>
      </c>
      <c r="H601" s="45">
        <v>0</v>
      </c>
    </row>
    <row r="602" spans="1:8" x14ac:dyDescent="0.25">
      <c r="A602" s="87" t="s">
        <v>750</v>
      </c>
      <c r="B602" s="87" t="s">
        <v>751</v>
      </c>
      <c r="C602" s="87" t="s">
        <v>752</v>
      </c>
      <c r="D602" s="87" t="s">
        <v>753</v>
      </c>
      <c r="E602" s="87" t="s">
        <v>748</v>
      </c>
      <c r="F602" s="89" t="s">
        <v>754</v>
      </c>
      <c r="G602" s="45">
        <v>3395.42</v>
      </c>
      <c r="H602" s="45">
        <v>0</v>
      </c>
    </row>
    <row r="603" spans="1:8" x14ac:dyDescent="0.25">
      <c r="A603" s="87"/>
      <c r="B603" s="87"/>
      <c r="C603" s="87"/>
      <c r="D603" s="87"/>
      <c r="E603" s="87"/>
      <c r="F603" s="89"/>
      <c r="G603" s="45">
        <v>1000</v>
      </c>
      <c r="H603" s="45">
        <v>1948</v>
      </c>
    </row>
    <row r="604" spans="1:8" x14ac:dyDescent="0.25">
      <c r="A604" s="87"/>
      <c r="B604" s="87"/>
      <c r="C604" s="87"/>
      <c r="D604" s="87"/>
      <c r="E604" s="87"/>
      <c r="F604" s="89"/>
      <c r="G604" s="45">
        <v>0</v>
      </c>
      <c r="H604" s="45">
        <v>0</v>
      </c>
    </row>
    <row r="605" spans="1:8" x14ac:dyDescent="0.25">
      <c r="A605" s="87" t="s">
        <v>755</v>
      </c>
      <c r="B605" s="87" t="s">
        <v>756</v>
      </c>
      <c r="C605" s="87" t="s">
        <v>757</v>
      </c>
      <c r="D605" s="87" t="s">
        <v>758</v>
      </c>
      <c r="E605" s="87" t="s">
        <v>748</v>
      </c>
      <c r="F605" s="89" t="s">
        <v>759</v>
      </c>
      <c r="G605" s="45">
        <v>2001.13</v>
      </c>
      <c r="H605" s="45">
        <v>0</v>
      </c>
    </row>
    <row r="606" spans="1:8" x14ac:dyDescent="0.25">
      <c r="A606" s="87"/>
      <c r="B606" s="87"/>
      <c r="C606" s="87"/>
      <c r="D606" s="87"/>
      <c r="E606" s="87"/>
      <c r="F606" s="89"/>
      <c r="G606" s="45">
        <v>1000</v>
      </c>
      <c r="H606" s="45">
        <v>770</v>
      </c>
    </row>
    <row r="607" spans="1:8" x14ac:dyDescent="0.25">
      <c r="A607" s="87"/>
      <c r="B607" s="87"/>
      <c r="C607" s="87"/>
      <c r="D607" s="87"/>
      <c r="E607" s="87"/>
      <c r="F607" s="89"/>
      <c r="G607" s="45">
        <v>0</v>
      </c>
      <c r="H607" s="45">
        <v>0</v>
      </c>
    </row>
    <row r="608" spans="1:8" x14ac:dyDescent="0.25">
      <c r="A608" s="87" t="s">
        <v>760</v>
      </c>
      <c r="B608" s="87" t="s">
        <v>761</v>
      </c>
      <c r="C608" s="87" t="s">
        <v>762</v>
      </c>
      <c r="D608" s="87" t="s">
        <v>763</v>
      </c>
      <c r="E608" s="87" t="s">
        <v>748</v>
      </c>
      <c r="F608" s="89" t="s">
        <v>764</v>
      </c>
      <c r="G608" s="45">
        <v>2542.71</v>
      </c>
      <c r="H608" s="45">
        <v>5181</v>
      </c>
    </row>
    <row r="609" spans="1:8" x14ac:dyDescent="0.25">
      <c r="A609" s="87"/>
      <c r="B609" s="87"/>
      <c r="C609" s="87"/>
      <c r="D609" s="87"/>
      <c r="E609" s="87"/>
      <c r="F609" s="89"/>
      <c r="G609" s="45">
        <v>1000</v>
      </c>
      <c r="H609" s="45">
        <v>0</v>
      </c>
    </row>
    <row r="610" spans="1:8" x14ac:dyDescent="0.25">
      <c r="A610" s="87"/>
      <c r="B610" s="87"/>
      <c r="C610" s="87"/>
      <c r="D610" s="87"/>
      <c r="E610" s="87"/>
      <c r="F610" s="89"/>
      <c r="G610" s="45">
        <v>0</v>
      </c>
      <c r="H610" s="45">
        <v>0</v>
      </c>
    </row>
    <row r="611" spans="1:8" x14ac:dyDescent="0.25">
      <c r="A611" s="87" t="s">
        <v>765</v>
      </c>
      <c r="B611" s="87" t="s">
        <v>766</v>
      </c>
      <c r="C611" s="87" t="s">
        <v>767</v>
      </c>
      <c r="D611" s="87" t="s">
        <v>768</v>
      </c>
      <c r="E611" s="87" t="s">
        <v>748</v>
      </c>
      <c r="F611" s="89" t="s">
        <v>769</v>
      </c>
      <c r="G611" s="45">
        <v>1926.6</v>
      </c>
      <c r="H611" s="45">
        <v>0</v>
      </c>
    </row>
    <row r="612" spans="1:8" x14ac:dyDescent="0.25">
      <c r="A612" s="87"/>
      <c r="B612" s="87"/>
      <c r="C612" s="87"/>
      <c r="D612" s="87"/>
      <c r="E612" s="87"/>
      <c r="F612" s="89"/>
      <c r="G612" s="45">
        <v>1000</v>
      </c>
      <c r="H612" s="45">
        <v>800</v>
      </c>
    </row>
    <row r="613" spans="1:8" x14ac:dyDescent="0.25">
      <c r="A613" s="87"/>
      <c r="B613" s="87"/>
      <c r="C613" s="87"/>
      <c r="D613" s="87"/>
      <c r="E613" s="87"/>
      <c r="F613" s="89"/>
      <c r="G613" s="45">
        <v>0</v>
      </c>
      <c r="H613" s="45">
        <v>0</v>
      </c>
    </row>
    <row r="614" spans="1:8" x14ac:dyDescent="0.25">
      <c r="A614" s="87" t="s">
        <v>770</v>
      </c>
      <c r="B614" s="87" t="s">
        <v>771</v>
      </c>
      <c r="C614" s="87" t="s">
        <v>772</v>
      </c>
      <c r="D614" s="87" t="s">
        <v>773</v>
      </c>
      <c r="E614" s="87" t="s">
        <v>748</v>
      </c>
      <c r="F614" s="87" t="s">
        <v>774</v>
      </c>
      <c r="G614" s="45">
        <v>0</v>
      </c>
      <c r="H614" s="45">
        <v>0</v>
      </c>
    </row>
    <row r="615" spans="1:8" x14ac:dyDescent="0.25">
      <c r="A615" s="87"/>
      <c r="B615" s="87"/>
      <c r="C615" s="87"/>
      <c r="D615" s="87"/>
      <c r="E615" s="87"/>
      <c r="F615" s="87"/>
      <c r="G615" s="45">
        <v>1000</v>
      </c>
      <c r="H615" s="45">
        <v>0</v>
      </c>
    </row>
    <row r="616" spans="1:8" x14ac:dyDescent="0.25">
      <c r="A616" s="87"/>
      <c r="B616" s="87"/>
      <c r="C616" s="87"/>
      <c r="D616" s="87"/>
      <c r="E616" s="87"/>
      <c r="F616" s="87"/>
      <c r="G616" s="45">
        <v>0</v>
      </c>
      <c r="H616" s="45">
        <v>0</v>
      </c>
    </row>
    <row r="617" spans="1:8" x14ac:dyDescent="0.25">
      <c r="A617" s="87" t="s">
        <v>770</v>
      </c>
      <c r="B617" s="87" t="s">
        <v>775</v>
      </c>
      <c r="C617" s="87" t="s">
        <v>776</v>
      </c>
      <c r="D617" s="87" t="s">
        <v>777</v>
      </c>
      <c r="E617" s="87" t="s">
        <v>748</v>
      </c>
      <c r="F617" s="87" t="s">
        <v>221</v>
      </c>
      <c r="G617" s="45">
        <v>0</v>
      </c>
      <c r="H617" s="45">
        <v>0</v>
      </c>
    </row>
    <row r="618" spans="1:8" x14ac:dyDescent="0.25">
      <c r="A618" s="87"/>
      <c r="B618" s="87"/>
      <c r="C618" s="87"/>
      <c r="D618" s="87"/>
      <c r="E618" s="87"/>
      <c r="F618" s="87"/>
      <c r="G618" s="45">
        <v>0</v>
      </c>
      <c r="H618" s="45">
        <v>0</v>
      </c>
    </row>
    <row r="619" spans="1:8" x14ac:dyDescent="0.25">
      <c r="A619" s="87"/>
      <c r="B619" s="87"/>
      <c r="C619" s="87"/>
      <c r="D619" s="87"/>
      <c r="E619" s="87"/>
      <c r="F619" s="87"/>
      <c r="G619" s="45">
        <v>0</v>
      </c>
      <c r="H619" s="45">
        <v>0</v>
      </c>
    </row>
    <row r="620" spans="1:8" x14ac:dyDescent="0.25">
      <c r="A620" s="87" t="s">
        <v>770</v>
      </c>
      <c r="B620" s="87" t="s">
        <v>778</v>
      </c>
      <c r="C620" s="87" t="s">
        <v>779</v>
      </c>
      <c r="D620" s="87" t="s">
        <v>780</v>
      </c>
      <c r="E620" s="87" t="s">
        <v>748</v>
      </c>
      <c r="F620" s="87" t="s">
        <v>97</v>
      </c>
      <c r="G620" s="45">
        <v>0</v>
      </c>
      <c r="H620" s="45">
        <v>0</v>
      </c>
    </row>
    <row r="621" spans="1:8" x14ac:dyDescent="0.25">
      <c r="A621" s="87"/>
      <c r="B621" s="87"/>
      <c r="C621" s="87"/>
      <c r="D621" s="87"/>
      <c r="E621" s="87"/>
      <c r="F621" s="87"/>
      <c r="G621" s="45">
        <v>1000</v>
      </c>
      <c r="H621" s="45">
        <v>0</v>
      </c>
    </row>
    <row r="622" spans="1:8" x14ac:dyDescent="0.25">
      <c r="A622" s="87"/>
      <c r="B622" s="87"/>
      <c r="C622" s="87"/>
      <c r="D622" s="87"/>
      <c r="E622" s="87"/>
      <c r="F622" s="87"/>
      <c r="G622" s="45">
        <v>0</v>
      </c>
      <c r="H622" s="45">
        <v>0</v>
      </c>
    </row>
    <row r="623" spans="1:8" x14ac:dyDescent="0.25">
      <c r="A623" s="87" t="s">
        <v>770</v>
      </c>
      <c r="B623" s="87" t="s">
        <v>781</v>
      </c>
      <c r="C623" s="87" t="s">
        <v>779</v>
      </c>
      <c r="D623" s="87" t="s">
        <v>780</v>
      </c>
      <c r="E623" s="87" t="s">
        <v>748</v>
      </c>
      <c r="F623" s="87" t="s">
        <v>97</v>
      </c>
      <c r="G623" s="45">
        <v>0</v>
      </c>
      <c r="H623" s="45">
        <v>0</v>
      </c>
    </row>
    <row r="624" spans="1:8" x14ac:dyDescent="0.25">
      <c r="A624" s="87"/>
      <c r="B624" s="87"/>
      <c r="C624" s="87"/>
      <c r="D624" s="87"/>
      <c r="E624" s="87"/>
      <c r="F624" s="87"/>
      <c r="G624" s="45">
        <v>0</v>
      </c>
      <c r="H624" s="45">
        <v>0</v>
      </c>
    </row>
    <row r="625" spans="1:8" x14ac:dyDescent="0.25">
      <c r="A625" s="87"/>
      <c r="B625" s="87"/>
      <c r="C625" s="87"/>
      <c r="D625" s="87"/>
      <c r="E625" s="87"/>
      <c r="F625" s="87"/>
      <c r="G625" s="45">
        <v>0</v>
      </c>
      <c r="H625" s="45">
        <v>0</v>
      </c>
    </row>
    <row r="626" spans="1:8" x14ac:dyDescent="0.25">
      <c r="A626" s="87" t="s">
        <v>770</v>
      </c>
      <c r="B626" s="87" t="s">
        <v>782</v>
      </c>
      <c r="C626" s="87" t="s">
        <v>779</v>
      </c>
      <c r="D626" s="87" t="s">
        <v>780</v>
      </c>
      <c r="E626" s="87" t="s">
        <v>748</v>
      </c>
      <c r="F626" s="87" t="s">
        <v>97</v>
      </c>
      <c r="G626" s="45">
        <v>0</v>
      </c>
      <c r="H626" s="45">
        <v>0</v>
      </c>
    </row>
    <row r="627" spans="1:8" x14ac:dyDescent="0.25">
      <c r="A627" s="87"/>
      <c r="B627" s="87"/>
      <c r="C627" s="87"/>
      <c r="D627" s="87"/>
      <c r="E627" s="87"/>
      <c r="F627" s="87"/>
      <c r="G627" s="45">
        <v>0</v>
      </c>
      <c r="H627" s="45">
        <v>0</v>
      </c>
    </row>
    <row r="628" spans="1:8" x14ac:dyDescent="0.25">
      <c r="A628" s="87"/>
      <c r="B628" s="87"/>
      <c r="C628" s="87"/>
      <c r="D628" s="87"/>
      <c r="E628" s="87"/>
      <c r="F628" s="87"/>
      <c r="G628" s="45">
        <v>0</v>
      </c>
      <c r="H628" s="45">
        <v>0</v>
      </c>
    </row>
    <row r="629" spans="1:8" x14ac:dyDescent="0.25">
      <c r="A629" s="87" t="s">
        <v>770</v>
      </c>
      <c r="B629" s="87" t="s">
        <v>783</v>
      </c>
      <c r="C629" s="87" t="s">
        <v>779</v>
      </c>
      <c r="D629" s="87" t="s">
        <v>780</v>
      </c>
      <c r="E629" s="87" t="s">
        <v>748</v>
      </c>
      <c r="F629" s="87" t="s">
        <v>97</v>
      </c>
      <c r="G629" s="45">
        <v>0</v>
      </c>
      <c r="H629" s="45">
        <v>0</v>
      </c>
    </row>
    <row r="630" spans="1:8" x14ac:dyDescent="0.25">
      <c r="A630" s="87"/>
      <c r="B630" s="87"/>
      <c r="C630" s="87"/>
      <c r="D630" s="87"/>
      <c r="E630" s="87"/>
      <c r="F630" s="87"/>
      <c r="G630" s="45">
        <v>1000</v>
      </c>
      <c r="H630" s="45">
        <v>0</v>
      </c>
    </row>
    <row r="631" spans="1:8" x14ac:dyDescent="0.25">
      <c r="A631" s="87"/>
      <c r="B631" s="87"/>
      <c r="C631" s="87"/>
      <c r="D631" s="87"/>
      <c r="E631" s="87"/>
      <c r="F631" s="87"/>
      <c r="G631" s="45">
        <v>0</v>
      </c>
      <c r="H631" s="45">
        <v>0</v>
      </c>
    </row>
    <row r="632" spans="1:8" x14ac:dyDescent="0.25">
      <c r="A632" s="87" t="s">
        <v>770</v>
      </c>
      <c r="B632" s="87" t="s">
        <v>693</v>
      </c>
      <c r="C632" s="87" t="s">
        <v>784</v>
      </c>
      <c r="D632" s="87" t="s">
        <v>785</v>
      </c>
      <c r="E632" s="87" t="s">
        <v>748</v>
      </c>
      <c r="F632" s="87" t="s">
        <v>117</v>
      </c>
      <c r="G632" s="45">
        <v>0</v>
      </c>
      <c r="H632" s="45">
        <v>0</v>
      </c>
    </row>
    <row r="633" spans="1:8" x14ac:dyDescent="0.25">
      <c r="A633" s="87"/>
      <c r="B633" s="87"/>
      <c r="C633" s="87"/>
      <c r="D633" s="87"/>
      <c r="E633" s="87"/>
      <c r="F633" s="87"/>
      <c r="G633" s="45">
        <v>0</v>
      </c>
      <c r="H633" s="45">
        <v>0</v>
      </c>
    </row>
    <row r="634" spans="1:8" x14ac:dyDescent="0.25">
      <c r="A634" s="87"/>
      <c r="B634" s="87"/>
      <c r="C634" s="87"/>
      <c r="D634" s="87"/>
      <c r="E634" s="87"/>
      <c r="F634" s="87"/>
      <c r="G634" s="45">
        <v>0</v>
      </c>
      <c r="H634" s="45">
        <v>0</v>
      </c>
    </row>
    <row r="635" spans="1:8" x14ac:dyDescent="0.25">
      <c r="A635" s="87" t="s">
        <v>770</v>
      </c>
      <c r="B635" s="87" t="s">
        <v>577</v>
      </c>
      <c r="C635" s="87" t="s">
        <v>786</v>
      </c>
      <c r="D635" s="87" t="s">
        <v>787</v>
      </c>
      <c r="E635" s="87" t="s">
        <v>748</v>
      </c>
      <c r="F635" s="87" t="s">
        <v>242</v>
      </c>
      <c r="G635" s="45">
        <v>0</v>
      </c>
      <c r="H635" s="45">
        <v>0</v>
      </c>
    </row>
    <row r="636" spans="1:8" x14ac:dyDescent="0.25">
      <c r="A636" s="87"/>
      <c r="B636" s="87"/>
      <c r="C636" s="87"/>
      <c r="D636" s="87"/>
      <c r="E636" s="87"/>
      <c r="F636" s="87"/>
      <c r="G636" s="45">
        <v>0</v>
      </c>
      <c r="H636" s="45">
        <v>0</v>
      </c>
    </row>
    <row r="637" spans="1:8" x14ac:dyDescent="0.25">
      <c r="A637" s="87"/>
      <c r="B637" s="87"/>
      <c r="C637" s="87"/>
      <c r="D637" s="87"/>
      <c r="E637" s="87"/>
      <c r="F637" s="87"/>
      <c r="G637" s="45">
        <v>0</v>
      </c>
      <c r="H637" s="45">
        <v>0</v>
      </c>
    </row>
    <row r="638" spans="1:8" ht="42.75" x14ac:dyDescent="0.25">
      <c r="A638" s="4" t="s">
        <v>788</v>
      </c>
      <c r="B638" s="4" t="s">
        <v>363</v>
      </c>
      <c r="C638" s="8" t="s">
        <v>204</v>
      </c>
      <c r="D638" s="4" t="s">
        <v>789</v>
      </c>
      <c r="E638" s="4" t="s">
        <v>790</v>
      </c>
      <c r="F638" s="24" t="s">
        <v>791</v>
      </c>
      <c r="G638" s="22" t="s">
        <v>792</v>
      </c>
      <c r="H638" s="22" t="s">
        <v>793</v>
      </c>
    </row>
    <row r="639" spans="1:8" ht="57" x14ac:dyDescent="0.25">
      <c r="A639" s="4" t="s">
        <v>794</v>
      </c>
      <c r="B639" s="4" t="s">
        <v>795</v>
      </c>
      <c r="C639" s="8" t="s">
        <v>204</v>
      </c>
      <c r="D639" s="4" t="s">
        <v>796</v>
      </c>
      <c r="E639" s="4" t="s">
        <v>790</v>
      </c>
      <c r="F639" s="25" t="s">
        <v>797</v>
      </c>
      <c r="G639" s="22" t="s">
        <v>798</v>
      </c>
      <c r="H639" s="22" t="s">
        <v>799</v>
      </c>
    </row>
    <row r="640" spans="1:8" ht="42.75" x14ac:dyDescent="0.25">
      <c r="A640" s="4" t="s">
        <v>800</v>
      </c>
      <c r="B640" s="4" t="s">
        <v>801</v>
      </c>
      <c r="C640" s="8" t="s">
        <v>204</v>
      </c>
      <c r="D640" s="4" t="s">
        <v>802</v>
      </c>
      <c r="E640" s="4" t="s">
        <v>790</v>
      </c>
      <c r="F640" s="15" t="s">
        <v>803</v>
      </c>
      <c r="G640" s="22" t="s">
        <v>804</v>
      </c>
      <c r="H640" s="22" t="s">
        <v>805</v>
      </c>
    </row>
    <row r="641" spans="1:8" ht="42.75" x14ac:dyDescent="0.25">
      <c r="A641" s="4" t="s">
        <v>806</v>
      </c>
      <c r="B641" s="4" t="s">
        <v>807</v>
      </c>
      <c r="C641" s="8" t="s">
        <v>204</v>
      </c>
      <c r="D641" s="4" t="s">
        <v>808</v>
      </c>
      <c r="E641" s="4" t="s">
        <v>790</v>
      </c>
      <c r="F641" s="15" t="s">
        <v>809</v>
      </c>
      <c r="G641" s="22" t="s">
        <v>792</v>
      </c>
      <c r="H641" s="22" t="s">
        <v>810</v>
      </c>
    </row>
    <row r="642" spans="1:8" ht="42.75" x14ac:dyDescent="0.25">
      <c r="A642" s="4" t="s">
        <v>811</v>
      </c>
      <c r="B642" s="4" t="s">
        <v>795</v>
      </c>
      <c r="C642" s="8" t="s">
        <v>204</v>
      </c>
      <c r="D642" s="8" t="s">
        <v>812</v>
      </c>
      <c r="E642" s="4" t="s">
        <v>790</v>
      </c>
      <c r="F642" s="15" t="s">
        <v>813</v>
      </c>
      <c r="G642" s="23" t="s">
        <v>798</v>
      </c>
      <c r="H642" s="22" t="s">
        <v>814</v>
      </c>
    </row>
    <row r="643" spans="1:8" ht="42.75" x14ac:dyDescent="0.25">
      <c r="A643" s="4" t="s">
        <v>815</v>
      </c>
      <c r="B643" s="4" t="s">
        <v>816</v>
      </c>
      <c r="C643" s="8" t="s">
        <v>817</v>
      </c>
      <c r="D643" s="8" t="s">
        <v>818</v>
      </c>
      <c r="E643" s="4" t="s">
        <v>790</v>
      </c>
      <c r="F643" s="24">
        <v>42489</v>
      </c>
      <c r="G643" s="22" t="s">
        <v>819</v>
      </c>
      <c r="H643" s="22" t="s">
        <v>820</v>
      </c>
    </row>
    <row r="644" spans="1:8" ht="28.5" x14ac:dyDescent="0.25">
      <c r="A644" s="4" t="s">
        <v>821</v>
      </c>
      <c r="B644" s="4" t="s">
        <v>822</v>
      </c>
      <c r="C644" s="8" t="s">
        <v>823</v>
      </c>
      <c r="D644" s="8" t="s">
        <v>824</v>
      </c>
      <c r="E644" s="4" t="s">
        <v>790</v>
      </c>
      <c r="F644" s="24">
        <v>42465</v>
      </c>
      <c r="G644" s="22" t="s">
        <v>819</v>
      </c>
      <c r="H644" s="22" t="s">
        <v>810</v>
      </c>
    </row>
    <row r="645" spans="1:8" ht="42.75" x14ac:dyDescent="0.25">
      <c r="A645" s="4" t="s">
        <v>825</v>
      </c>
      <c r="B645" s="4" t="s">
        <v>826</v>
      </c>
      <c r="C645" s="87" t="s">
        <v>827</v>
      </c>
      <c r="D645" s="87" t="s">
        <v>828</v>
      </c>
      <c r="E645" s="4" t="s">
        <v>790</v>
      </c>
      <c r="F645" s="101">
        <v>42472</v>
      </c>
      <c r="G645" s="22" t="s">
        <v>819</v>
      </c>
      <c r="H645" s="22" t="s">
        <v>810</v>
      </c>
    </row>
    <row r="646" spans="1:8" ht="28.5" x14ac:dyDescent="0.25">
      <c r="A646" s="4" t="s">
        <v>829</v>
      </c>
      <c r="B646" s="4" t="s">
        <v>822</v>
      </c>
      <c r="C646" s="87"/>
      <c r="D646" s="87"/>
      <c r="E646" s="4" t="s">
        <v>790</v>
      </c>
      <c r="F646" s="101"/>
      <c r="G646" s="22" t="s">
        <v>819</v>
      </c>
      <c r="H646" s="22" t="s">
        <v>810</v>
      </c>
    </row>
    <row r="647" spans="1:8" ht="28.5" x14ac:dyDescent="0.25">
      <c r="A647" s="4" t="s">
        <v>830</v>
      </c>
      <c r="B647" s="4" t="s">
        <v>831</v>
      </c>
      <c r="C647" s="8" t="s">
        <v>832</v>
      </c>
      <c r="D647" s="8" t="s">
        <v>832</v>
      </c>
      <c r="E647" s="4" t="s">
        <v>790</v>
      </c>
      <c r="F647" s="24">
        <v>42485</v>
      </c>
      <c r="G647" s="22" t="s">
        <v>819</v>
      </c>
      <c r="H647" s="22" t="s">
        <v>810</v>
      </c>
    </row>
    <row r="648" spans="1:8" ht="57" x14ac:dyDescent="0.25">
      <c r="A648" s="4" t="s">
        <v>833</v>
      </c>
      <c r="B648" s="4" t="s">
        <v>834</v>
      </c>
      <c r="C648" s="8" t="s">
        <v>835</v>
      </c>
      <c r="D648" s="8" t="s">
        <v>835</v>
      </c>
      <c r="E648" s="4" t="s">
        <v>790</v>
      </c>
      <c r="F648" s="24">
        <v>42487</v>
      </c>
      <c r="G648" s="22" t="s">
        <v>819</v>
      </c>
      <c r="H648" s="22" t="s">
        <v>810</v>
      </c>
    </row>
    <row r="649" spans="1:8" ht="15" customHeight="1" x14ac:dyDescent="0.25">
      <c r="A649" s="89" t="s">
        <v>837</v>
      </c>
      <c r="B649" s="89" t="s">
        <v>836</v>
      </c>
      <c r="C649" s="89" t="s">
        <v>719</v>
      </c>
      <c r="D649" s="89" t="s">
        <v>719</v>
      </c>
      <c r="E649" s="89" t="s">
        <v>1572</v>
      </c>
      <c r="F649" s="96">
        <v>42461</v>
      </c>
      <c r="G649" s="46" t="s">
        <v>1556</v>
      </c>
      <c r="H649" s="46" t="s">
        <v>1557</v>
      </c>
    </row>
    <row r="650" spans="1:8" ht="28.5" x14ac:dyDescent="0.25">
      <c r="A650" s="89"/>
      <c r="B650" s="89"/>
      <c r="C650" s="89"/>
      <c r="D650" s="89"/>
      <c r="E650" s="89"/>
      <c r="F650" s="96"/>
      <c r="G650" s="46" t="s">
        <v>838</v>
      </c>
      <c r="H650" s="46" t="s">
        <v>839</v>
      </c>
    </row>
    <row r="651" spans="1:8" x14ac:dyDescent="0.25">
      <c r="A651" s="89"/>
      <c r="B651" s="89"/>
      <c r="C651" s="89"/>
      <c r="D651" s="89"/>
      <c r="E651" s="89"/>
      <c r="F651" s="96"/>
      <c r="G651" s="47"/>
      <c r="H651" s="47" t="s">
        <v>840</v>
      </c>
    </row>
    <row r="652" spans="1:8" ht="28.5" x14ac:dyDescent="0.25">
      <c r="A652" s="89" t="s">
        <v>841</v>
      </c>
      <c r="B652" s="89" t="s">
        <v>577</v>
      </c>
      <c r="C652" s="89" t="s">
        <v>719</v>
      </c>
      <c r="D652" s="89" t="s">
        <v>719</v>
      </c>
      <c r="E652" s="89" t="s">
        <v>1572</v>
      </c>
      <c r="F652" s="96">
        <v>42462</v>
      </c>
      <c r="G652" s="46" t="s">
        <v>1558</v>
      </c>
      <c r="H652" s="46" t="s">
        <v>1559</v>
      </c>
    </row>
    <row r="653" spans="1:8" ht="28.5" x14ac:dyDescent="0.25">
      <c r="A653" s="89"/>
      <c r="B653" s="89"/>
      <c r="C653" s="89"/>
      <c r="D653" s="89"/>
      <c r="E653" s="89"/>
      <c r="F653" s="96"/>
      <c r="G653" s="46" t="s">
        <v>842</v>
      </c>
      <c r="H653" s="46" t="s">
        <v>843</v>
      </c>
    </row>
    <row r="654" spans="1:8" x14ac:dyDescent="0.25">
      <c r="A654" s="89"/>
      <c r="B654" s="89"/>
      <c r="C654" s="89"/>
      <c r="D654" s="89"/>
      <c r="E654" s="89"/>
      <c r="F654" s="96"/>
      <c r="G654" s="47"/>
      <c r="H654" s="47" t="s">
        <v>840</v>
      </c>
    </row>
    <row r="655" spans="1:8" ht="15" customHeight="1" x14ac:dyDescent="0.25">
      <c r="A655" s="89" t="s">
        <v>845</v>
      </c>
      <c r="B655" s="89" t="s">
        <v>844</v>
      </c>
      <c r="C655" s="89" t="s">
        <v>719</v>
      </c>
      <c r="D655" s="89" t="s">
        <v>719</v>
      </c>
      <c r="E655" s="89" t="s">
        <v>1572</v>
      </c>
      <c r="F655" s="25">
        <v>42466</v>
      </c>
      <c r="G655" s="46" t="s">
        <v>1556</v>
      </c>
      <c r="H655" s="46" t="s">
        <v>1557</v>
      </c>
    </row>
    <row r="656" spans="1:8" ht="28.5" x14ac:dyDescent="0.25">
      <c r="A656" s="89"/>
      <c r="B656" s="89"/>
      <c r="C656" s="89"/>
      <c r="D656" s="89"/>
      <c r="E656" s="89"/>
      <c r="F656" s="96">
        <v>42467</v>
      </c>
      <c r="G656" s="46" t="s">
        <v>838</v>
      </c>
      <c r="H656" s="46" t="s">
        <v>843</v>
      </c>
    </row>
    <row r="657" spans="1:8" x14ac:dyDescent="0.25">
      <c r="A657" s="89"/>
      <c r="B657" s="89"/>
      <c r="C657" s="89"/>
      <c r="D657" s="89"/>
      <c r="E657" s="89"/>
      <c r="F657" s="96"/>
      <c r="G657" s="47"/>
      <c r="H657" s="47" t="s">
        <v>846</v>
      </c>
    </row>
    <row r="658" spans="1:8" ht="15" customHeight="1" x14ac:dyDescent="0.25">
      <c r="A658" s="89" t="s">
        <v>848</v>
      </c>
      <c r="B658" s="89" t="s">
        <v>847</v>
      </c>
      <c r="C658" s="89" t="s">
        <v>719</v>
      </c>
      <c r="D658" s="89" t="s">
        <v>719</v>
      </c>
      <c r="E658" s="89" t="s">
        <v>1572</v>
      </c>
      <c r="F658" s="25">
        <v>42473</v>
      </c>
      <c r="G658" s="46" t="s">
        <v>1556</v>
      </c>
      <c r="H658" s="46" t="s">
        <v>1557</v>
      </c>
    </row>
    <row r="659" spans="1:8" ht="28.5" x14ac:dyDescent="0.25">
      <c r="A659" s="89"/>
      <c r="B659" s="89"/>
      <c r="C659" s="89"/>
      <c r="D659" s="89"/>
      <c r="E659" s="89"/>
      <c r="F659" s="96">
        <v>42475</v>
      </c>
      <c r="G659" s="46" t="s">
        <v>838</v>
      </c>
      <c r="H659" s="46" t="s">
        <v>843</v>
      </c>
    </row>
    <row r="660" spans="1:8" x14ac:dyDescent="0.25">
      <c r="A660" s="89"/>
      <c r="B660" s="89"/>
      <c r="C660" s="89"/>
      <c r="D660" s="89"/>
      <c r="E660" s="89"/>
      <c r="F660" s="96"/>
      <c r="G660" s="47"/>
      <c r="H660" s="47" t="s">
        <v>849</v>
      </c>
    </row>
    <row r="661" spans="1:8" ht="28.5" x14ac:dyDescent="0.25">
      <c r="A661" s="89" t="s">
        <v>852</v>
      </c>
      <c r="B661" s="89" t="s">
        <v>850</v>
      </c>
      <c r="C661" s="89" t="s">
        <v>719</v>
      </c>
      <c r="D661" s="89" t="s">
        <v>719</v>
      </c>
      <c r="E661" s="89" t="s">
        <v>1572</v>
      </c>
      <c r="F661" s="25">
        <v>42482</v>
      </c>
      <c r="G661" s="46" t="s">
        <v>1560</v>
      </c>
      <c r="H661" s="46" t="s">
        <v>851</v>
      </c>
    </row>
    <row r="662" spans="1:8" ht="28.5" x14ac:dyDescent="0.25">
      <c r="A662" s="89"/>
      <c r="B662" s="89"/>
      <c r="C662" s="89"/>
      <c r="D662" s="89"/>
      <c r="E662" s="89"/>
      <c r="F662" s="96">
        <v>42484</v>
      </c>
      <c r="G662" s="46" t="s">
        <v>853</v>
      </c>
      <c r="H662" s="46" t="s">
        <v>854</v>
      </c>
    </row>
    <row r="663" spans="1:8" x14ac:dyDescent="0.25">
      <c r="A663" s="89"/>
      <c r="B663" s="89"/>
      <c r="C663" s="89"/>
      <c r="D663" s="89"/>
      <c r="E663" s="89"/>
      <c r="F663" s="96"/>
      <c r="G663" s="47"/>
      <c r="H663" s="47" t="s">
        <v>855</v>
      </c>
    </row>
    <row r="664" spans="1:8" ht="28.5" x14ac:dyDescent="0.25">
      <c r="A664" s="89" t="s">
        <v>858</v>
      </c>
      <c r="B664" s="89" t="s">
        <v>856</v>
      </c>
      <c r="C664" s="89" t="s">
        <v>719</v>
      </c>
      <c r="D664" s="89" t="s">
        <v>719</v>
      </c>
      <c r="E664" s="89" t="s">
        <v>1572</v>
      </c>
      <c r="F664" s="25">
        <v>42489</v>
      </c>
      <c r="G664" s="46" t="s">
        <v>1561</v>
      </c>
      <c r="H664" s="46" t="s">
        <v>857</v>
      </c>
    </row>
    <row r="665" spans="1:8" ht="28.5" x14ac:dyDescent="0.25">
      <c r="A665" s="89"/>
      <c r="B665" s="89"/>
      <c r="C665" s="89"/>
      <c r="D665" s="89"/>
      <c r="E665" s="89"/>
      <c r="F665" s="96">
        <v>42490</v>
      </c>
      <c r="G665" s="46" t="s">
        <v>859</v>
      </c>
      <c r="H665" s="46" t="s">
        <v>860</v>
      </c>
    </row>
    <row r="666" spans="1:8" x14ac:dyDescent="0.25">
      <c r="A666" s="89"/>
      <c r="B666" s="89"/>
      <c r="C666" s="89"/>
      <c r="D666" s="89"/>
      <c r="E666" s="89"/>
      <c r="F666" s="96"/>
      <c r="G666" s="47"/>
      <c r="H666" s="47" t="s">
        <v>855</v>
      </c>
    </row>
    <row r="667" spans="1:8" ht="28.5" x14ac:dyDescent="0.25">
      <c r="A667" s="89" t="s">
        <v>864</v>
      </c>
      <c r="B667" s="89" t="s">
        <v>861</v>
      </c>
      <c r="C667" s="89" t="s">
        <v>862</v>
      </c>
      <c r="D667" s="89" t="s">
        <v>862</v>
      </c>
      <c r="E667" s="89" t="s">
        <v>1572</v>
      </c>
      <c r="F667" s="96" t="s">
        <v>863</v>
      </c>
      <c r="G667" s="46" t="s">
        <v>1562</v>
      </c>
      <c r="H667" s="46" t="s">
        <v>1563</v>
      </c>
    </row>
    <row r="668" spans="1:8" ht="28.5" x14ac:dyDescent="0.25">
      <c r="A668" s="89"/>
      <c r="B668" s="89"/>
      <c r="C668" s="89"/>
      <c r="D668" s="89"/>
      <c r="E668" s="89"/>
      <c r="F668" s="96"/>
      <c r="G668" s="46" t="s">
        <v>838</v>
      </c>
      <c r="H668" s="46" t="s">
        <v>865</v>
      </c>
    </row>
    <row r="669" spans="1:8" x14ac:dyDescent="0.25">
      <c r="A669" s="89"/>
      <c r="B669" s="89"/>
      <c r="C669" s="89"/>
      <c r="D669" s="89"/>
      <c r="E669" s="89"/>
      <c r="F669" s="96"/>
      <c r="G669" s="47"/>
      <c r="H669" s="47" t="s">
        <v>840</v>
      </c>
    </row>
    <row r="670" spans="1:8" ht="15" customHeight="1" x14ac:dyDescent="0.25">
      <c r="A670" s="89" t="s">
        <v>868</v>
      </c>
      <c r="B670" s="89" t="s">
        <v>869</v>
      </c>
      <c r="C670" s="89" t="s">
        <v>866</v>
      </c>
      <c r="D670" s="89" t="s">
        <v>867</v>
      </c>
      <c r="E670" s="89" t="s">
        <v>1572</v>
      </c>
      <c r="F670" s="96">
        <v>42468</v>
      </c>
      <c r="G670" s="46" t="s">
        <v>1556</v>
      </c>
      <c r="H670" s="46" t="s">
        <v>1557</v>
      </c>
    </row>
    <row r="671" spans="1:8" ht="28.5" x14ac:dyDescent="0.25">
      <c r="A671" s="89"/>
      <c r="B671" s="89"/>
      <c r="C671" s="89"/>
      <c r="D671" s="89"/>
      <c r="E671" s="89"/>
      <c r="F671" s="96"/>
      <c r="G671" s="46" t="s">
        <v>838</v>
      </c>
      <c r="H671" s="46" t="s">
        <v>843</v>
      </c>
    </row>
    <row r="672" spans="1:8" x14ac:dyDescent="0.25">
      <c r="A672" s="89"/>
      <c r="B672" s="89"/>
      <c r="C672" s="89"/>
      <c r="D672" s="89"/>
      <c r="E672" s="89"/>
      <c r="F672" s="96"/>
      <c r="G672" s="47"/>
      <c r="H672" s="47" t="s">
        <v>870</v>
      </c>
    </row>
    <row r="673" spans="1:8" ht="15" customHeight="1" x14ac:dyDescent="0.25">
      <c r="A673" s="89" t="s">
        <v>873</v>
      </c>
      <c r="B673" s="89" t="s">
        <v>871</v>
      </c>
      <c r="C673" s="89" t="s">
        <v>872</v>
      </c>
      <c r="D673" s="89" t="s">
        <v>872</v>
      </c>
      <c r="E673" s="89" t="s">
        <v>1572</v>
      </c>
      <c r="F673" s="96">
        <v>42465</v>
      </c>
      <c r="G673" s="46" t="s">
        <v>1556</v>
      </c>
      <c r="H673" s="46" t="s">
        <v>1557</v>
      </c>
    </row>
    <row r="674" spans="1:8" ht="28.5" x14ac:dyDescent="0.25">
      <c r="A674" s="89"/>
      <c r="B674" s="89"/>
      <c r="C674" s="89"/>
      <c r="D674" s="89"/>
      <c r="E674" s="89"/>
      <c r="F674" s="96"/>
      <c r="G674" s="46" t="s">
        <v>838</v>
      </c>
      <c r="H674" s="46" t="s">
        <v>843</v>
      </c>
    </row>
    <row r="675" spans="1:8" x14ac:dyDescent="0.25">
      <c r="A675" s="89"/>
      <c r="B675" s="89"/>
      <c r="C675" s="89"/>
      <c r="D675" s="89"/>
      <c r="E675" s="89"/>
      <c r="F675" s="96"/>
      <c r="G675" s="47"/>
      <c r="H675" s="47" t="s">
        <v>840</v>
      </c>
    </row>
    <row r="676" spans="1:8" ht="15" customHeight="1" x14ac:dyDescent="0.25">
      <c r="A676" s="89" t="s">
        <v>874</v>
      </c>
      <c r="B676" s="89" t="s">
        <v>871</v>
      </c>
      <c r="C676" s="89" t="s">
        <v>779</v>
      </c>
      <c r="D676" s="89" t="s">
        <v>779</v>
      </c>
      <c r="E676" s="89" t="s">
        <v>1572</v>
      </c>
      <c r="F676" s="96">
        <v>42472</v>
      </c>
      <c r="G676" s="46" t="s">
        <v>1556</v>
      </c>
      <c r="H676" s="46" t="s">
        <v>1557</v>
      </c>
    </row>
    <row r="677" spans="1:8" ht="28.5" x14ac:dyDescent="0.25">
      <c r="A677" s="89"/>
      <c r="B677" s="89"/>
      <c r="C677" s="89"/>
      <c r="D677" s="89"/>
      <c r="E677" s="89"/>
      <c r="F677" s="96"/>
      <c r="G677" s="46" t="s">
        <v>838</v>
      </c>
      <c r="H677" s="46" t="s">
        <v>843</v>
      </c>
    </row>
    <row r="678" spans="1:8" x14ac:dyDescent="0.25">
      <c r="A678" s="89"/>
      <c r="B678" s="89"/>
      <c r="C678" s="89"/>
      <c r="D678" s="89"/>
      <c r="E678" s="89"/>
      <c r="F678" s="96"/>
      <c r="G678" s="47"/>
      <c r="H678" s="47" t="s">
        <v>875</v>
      </c>
    </row>
    <row r="679" spans="1:8" ht="15" customHeight="1" x14ac:dyDescent="0.25">
      <c r="A679" s="89" t="s">
        <v>877</v>
      </c>
      <c r="B679" s="89" t="s">
        <v>876</v>
      </c>
      <c r="C679" s="89" t="s">
        <v>779</v>
      </c>
      <c r="D679" s="89" t="s">
        <v>779</v>
      </c>
      <c r="E679" s="89" t="s">
        <v>1572</v>
      </c>
      <c r="F679" s="96">
        <v>42472</v>
      </c>
      <c r="G679" s="46" t="s">
        <v>1556</v>
      </c>
      <c r="H679" s="46" t="s">
        <v>1557</v>
      </c>
    </row>
    <row r="680" spans="1:8" ht="28.5" x14ac:dyDescent="0.25">
      <c r="A680" s="89"/>
      <c r="B680" s="89"/>
      <c r="C680" s="89"/>
      <c r="D680" s="89"/>
      <c r="E680" s="89"/>
      <c r="F680" s="96"/>
      <c r="G680" s="46" t="s">
        <v>838</v>
      </c>
      <c r="H680" s="46" t="s">
        <v>843</v>
      </c>
    </row>
    <row r="681" spans="1:8" x14ac:dyDescent="0.25">
      <c r="A681" s="89"/>
      <c r="B681" s="89"/>
      <c r="C681" s="89"/>
      <c r="D681" s="89"/>
      <c r="E681" s="89"/>
      <c r="F681" s="96"/>
      <c r="G681" s="47"/>
      <c r="H681" s="47" t="s">
        <v>878</v>
      </c>
    </row>
    <row r="682" spans="1:8" x14ac:dyDescent="0.25">
      <c r="A682" s="102" t="s">
        <v>879</v>
      </c>
      <c r="B682" s="102" t="s">
        <v>880</v>
      </c>
      <c r="C682" s="87" t="s">
        <v>881</v>
      </c>
      <c r="D682" s="87" t="s">
        <v>414</v>
      </c>
      <c r="E682" s="87" t="s">
        <v>882</v>
      </c>
      <c r="F682" s="87" t="s">
        <v>76</v>
      </c>
      <c r="G682" s="21">
        <v>0</v>
      </c>
      <c r="H682" s="21">
        <v>0</v>
      </c>
    </row>
    <row r="683" spans="1:8" x14ac:dyDescent="0.25">
      <c r="A683" s="102"/>
      <c r="B683" s="102"/>
      <c r="C683" s="87"/>
      <c r="D683" s="93"/>
      <c r="E683" s="87"/>
      <c r="F683" s="87"/>
      <c r="G683" s="21">
        <v>0</v>
      </c>
      <c r="H683" s="21">
        <v>0</v>
      </c>
    </row>
    <row r="684" spans="1:8" x14ac:dyDescent="0.25">
      <c r="A684" s="102"/>
      <c r="B684" s="102"/>
      <c r="C684" s="87"/>
      <c r="D684" s="93"/>
      <c r="E684" s="87"/>
      <c r="F684" s="87"/>
      <c r="G684" s="21"/>
      <c r="H684" s="21">
        <v>0</v>
      </c>
    </row>
    <row r="685" spans="1:8" ht="24.95" customHeight="1" x14ac:dyDescent="0.25">
      <c r="A685" s="97" t="s">
        <v>879</v>
      </c>
      <c r="B685" s="97" t="s">
        <v>883</v>
      </c>
      <c r="C685" s="89" t="s">
        <v>884</v>
      </c>
      <c r="D685" s="89" t="s">
        <v>885</v>
      </c>
      <c r="E685" s="89" t="s">
        <v>882</v>
      </c>
      <c r="F685" s="89" t="s">
        <v>377</v>
      </c>
      <c r="G685" s="47">
        <v>0</v>
      </c>
      <c r="H685" s="21">
        <v>0</v>
      </c>
    </row>
    <row r="686" spans="1:8" ht="24.95" customHeight="1" x14ac:dyDescent="0.25">
      <c r="A686" s="97"/>
      <c r="B686" s="97"/>
      <c r="C686" s="89"/>
      <c r="D686" s="91"/>
      <c r="E686" s="89"/>
      <c r="F686" s="89"/>
      <c r="G686" s="47">
        <v>0</v>
      </c>
      <c r="H686" s="21">
        <v>0</v>
      </c>
    </row>
    <row r="687" spans="1:8" ht="24.95" customHeight="1" x14ac:dyDescent="0.25">
      <c r="A687" s="97"/>
      <c r="B687" s="97"/>
      <c r="C687" s="89"/>
      <c r="D687" s="91"/>
      <c r="E687" s="89"/>
      <c r="F687" s="89"/>
      <c r="G687" s="47"/>
      <c r="H687" s="21">
        <v>0</v>
      </c>
    </row>
    <row r="688" spans="1:8" ht="30" customHeight="1" x14ac:dyDescent="0.25">
      <c r="A688" s="102" t="s">
        <v>879</v>
      </c>
      <c r="B688" s="102" t="s">
        <v>886</v>
      </c>
      <c r="C688" s="87" t="s">
        <v>887</v>
      </c>
      <c r="D688" s="87" t="s">
        <v>414</v>
      </c>
      <c r="E688" s="87" t="s">
        <v>882</v>
      </c>
      <c r="F688" s="87" t="s">
        <v>97</v>
      </c>
      <c r="G688" s="21">
        <v>0</v>
      </c>
      <c r="H688" s="21">
        <v>0</v>
      </c>
    </row>
    <row r="689" spans="1:8" ht="30" customHeight="1" x14ac:dyDescent="0.25">
      <c r="A689" s="102"/>
      <c r="B689" s="102"/>
      <c r="C689" s="87"/>
      <c r="D689" s="93"/>
      <c r="E689" s="87"/>
      <c r="F689" s="87"/>
      <c r="G689" s="21">
        <v>0</v>
      </c>
      <c r="H689" s="21">
        <v>0</v>
      </c>
    </row>
    <row r="690" spans="1:8" ht="30" customHeight="1" x14ac:dyDescent="0.25">
      <c r="A690" s="102"/>
      <c r="B690" s="102"/>
      <c r="C690" s="87"/>
      <c r="D690" s="93"/>
      <c r="E690" s="87"/>
      <c r="F690" s="87"/>
      <c r="G690" s="21"/>
      <c r="H690" s="21">
        <v>0</v>
      </c>
    </row>
    <row r="691" spans="1:8" ht="30" customHeight="1" x14ac:dyDescent="0.25">
      <c r="A691" s="102" t="s">
        <v>1734</v>
      </c>
      <c r="B691" s="102" t="s">
        <v>888</v>
      </c>
      <c r="C691" s="87" t="s">
        <v>887</v>
      </c>
      <c r="D691" s="87" t="s">
        <v>414</v>
      </c>
      <c r="E691" s="87" t="s">
        <v>882</v>
      </c>
      <c r="F691" s="87" t="s">
        <v>97</v>
      </c>
      <c r="G691" s="21">
        <v>0</v>
      </c>
      <c r="H691" s="21">
        <v>0</v>
      </c>
    </row>
    <row r="692" spans="1:8" ht="30" customHeight="1" x14ac:dyDescent="0.25">
      <c r="A692" s="102"/>
      <c r="B692" s="102"/>
      <c r="C692" s="87"/>
      <c r="D692" s="93"/>
      <c r="E692" s="87"/>
      <c r="F692" s="87"/>
      <c r="G692" s="21">
        <v>0</v>
      </c>
      <c r="H692" s="21">
        <v>0</v>
      </c>
    </row>
    <row r="693" spans="1:8" ht="30" customHeight="1" x14ac:dyDescent="0.25">
      <c r="A693" s="102"/>
      <c r="B693" s="102"/>
      <c r="C693" s="87"/>
      <c r="D693" s="93"/>
      <c r="E693" s="87"/>
      <c r="F693" s="87"/>
      <c r="G693" s="21"/>
      <c r="H693" s="21">
        <v>0</v>
      </c>
    </row>
    <row r="694" spans="1:8" ht="30" customHeight="1" x14ac:dyDescent="0.25">
      <c r="A694" s="102" t="s">
        <v>1734</v>
      </c>
      <c r="B694" s="102" t="s">
        <v>889</v>
      </c>
      <c r="C694" s="87" t="s">
        <v>887</v>
      </c>
      <c r="D694" s="87" t="s">
        <v>414</v>
      </c>
      <c r="E694" s="87" t="s">
        <v>882</v>
      </c>
      <c r="F694" s="87" t="s">
        <v>97</v>
      </c>
      <c r="G694" s="21">
        <v>0</v>
      </c>
      <c r="H694" s="21">
        <v>0</v>
      </c>
    </row>
    <row r="695" spans="1:8" ht="30" customHeight="1" x14ac:dyDescent="0.25">
      <c r="A695" s="102"/>
      <c r="B695" s="102"/>
      <c r="C695" s="87"/>
      <c r="D695" s="93"/>
      <c r="E695" s="87"/>
      <c r="F695" s="87"/>
      <c r="G695" s="21">
        <v>0</v>
      </c>
      <c r="H695" s="21">
        <v>0</v>
      </c>
    </row>
    <row r="696" spans="1:8" ht="30" customHeight="1" x14ac:dyDescent="0.25">
      <c r="A696" s="102"/>
      <c r="B696" s="102"/>
      <c r="C696" s="87"/>
      <c r="D696" s="93"/>
      <c r="E696" s="87"/>
      <c r="F696" s="87"/>
      <c r="G696" s="21"/>
      <c r="H696" s="21">
        <v>0</v>
      </c>
    </row>
    <row r="697" spans="1:8" x14ac:dyDescent="0.25">
      <c r="A697" s="102" t="s">
        <v>1734</v>
      </c>
      <c r="B697" s="102" t="s">
        <v>890</v>
      </c>
      <c r="C697" s="87" t="s">
        <v>891</v>
      </c>
      <c r="D697" s="87" t="s">
        <v>892</v>
      </c>
      <c r="E697" s="87" t="s">
        <v>882</v>
      </c>
      <c r="F697" s="87" t="s">
        <v>380</v>
      </c>
      <c r="G697" s="21">
        <v>0</v>
      </c>
      <c r="H697" s="21">
        <v>0</v>
      </c>
    </row>
    <row r="698" spans="1:8" x14ac:dyDescent="0.25">
      <c r="A698" s="102"/>
      <c r="B698" s="102"/>
      <c r="C698" s="87"/>
      <c r="D698" s="93"/>
      <c r="E698" s="87"/>
      <c r="F698" s="87"/>
      <c r="G698" s="21">
        <v>0</v>
      </c>
      <c r="H698" s="21">
        <v>0</v>
      </c>
    </row>
    <row r="699" spans="1:8" x14ac:dyDescent="0.25">
      <c r="A699" s="102"/>
      <c r="B699" s="102"/>
      <c r="C699" s="87"/>
      <c r="D699" s="93"/>
      <c r="E699" s="87"/>
      <c r="F699" s="87"/>
      <c r="G699" s="21"/>
      <c r="H699" s="21">
        <v>0</v>
      </c>
    </row>
    <row r="700" spans="1:8" x14ac:dyDescent="0.25">
      <c r="A700" s="102" t="s">
        <v>879</v>
      </c>
      <c r="B700" s="102" t="s">
        <v>893</v>
      </c>
      <c r="C700" s="87" t="s">
        <v>894</v>
      </c>
      <c r="D700" s="87" t="s">
        <v>414</v>
      </c>
      <c r="E700" s="87" t="s">
        <v>882</v>
      </c>
      <c r="F700" s="87" t="s">
        <v>117</v>
      </c>
      <c r="G700" s="21">
        <v>0</v>
      </c>
      <c r="H700" s="21">
        <v>0</v>
      </c>
    </row>
    <row r="701" spans="1:8" x14ac:dyDescent="0.25">
      <c r="A701" s="102"/>
      <c r="B701" s="102"/>
      <c r="C701" s="87"/>
      <c r="D701" s="93"/>
      <c r="E701" s="87"/>
      <c r="F701" s="87"/>
      <c r="G701" s="21">
        <v>0</v>
      </c>
      <c r="H701" s="21">
        <v>0</v>
      </c>
    </row>
    <row r="702" spans="1:8" x14ac:dyDescent="0.25">
      <c r="A702" s="102"/>
      <c r="B702" s="102"/>
      <c r="C702" s="87"/>
      <c r="D702" s="93"/>
      <c r="E702" s="87"/>
      <c r="F702" s="87"/>
      <c r="G702" s="21"/>
      <c r="H702" s="21">
        <v>0</v>
      </c>
    </row>
    <row r="703" spans="1:8" x14ac:dyDescent="0.25">
      <c r="A703" s="102" t="s">
        <v>1734</v>
      </c>
      <c r="B703" s="102" t="s">
        <v>895</v>
      </c>
      <c r="C703" s="87" t="s">
        <v>891</v>
      </c>
      <c r="D703" s="87" t="s">
        <v>892</v>
      </c>
      <c r="E703" s="87" t="s">
        <v>882</v>
      </c>
      <c r="F703" s="87" t="s">
        <v>382</v>
      </c>
      <c r="G703" s="21">
        <v>0</v>
      </c>
      <c r="H703" s="21">
        <v>0</v>
      </c>
    </row>
    <row r="704" spans="1:8" x14ac:dyDescent="0.25">
      <c r="A704" s="102"/>
      <c r="B704" s="102"/>
      <c r="C704" s="87"/>
      <c r="D704" s="93"/>
      <c r="E704" s="87"/>
      <c r="F704" s="87"/>
      <c r="G704" s="21">
        <v>0</v>
      </c>
      <c r="H704" s="21">
        <v>0</v>
      </c>
    </row>
    <row r="705" spans="1:8" x14ac:dyDescent="0.25">
      <c r="A705" s="102"/>
      <c r="B705" s="102"/>
      <c r="C705" s="87"/>
      <c r="D705" s="93"/>
      <c r="E705" s="87"/>
      <c r="F705" s="87"/>
      <c r="G705" s="21"/>
      <c r="H705" s="21">
        <v>0</v>
      </c>
    </row>
    <row r="706" spans="1:8" x14ac:dyDescent="0.25">
      <c r="A706" s="102" t="s">
        <v>1734</v>
      </c>
      <c r="B706" s="102" t="s">
        <v>896</v>
      </c>
      <c r="C706" s="87" t="s">
        <v>891</v>
      </c>
      <c r="D706" s="87" t="s">
        <v>892</v>
      </c>
      <c r="E706" s="87" t="s">
        <v>882</v>
      </c>
      <c r="F706" s="87" t="s">
        <v>382</v>
      </c>
      <c r="G706" s="21">
        <v>0</v>
      </c>
      <c r="H706" s="21">
        <v>0</v>
      </c>
    </row>
    <row r="707" spans="1:8" x14ac:dyDescent="0.25">
      <c r="A707" s="102"/>
      <c r="B707" s="102"/>
      <c r="C707" s="87"/>
      <c r="D707" s="93"/>
      <c r="E707" s="87"/>
      <c r="F707" s="87"/>
      <c r="G707" s="21">
        <v>0</v>
      </c>
      <c r="H707" s="21">
        <v>0</v>
      </c>
    </row>
    <row r="708" spans="1:8" x14ac:dyDescent="0.25">
      <c r="A708" s="102"/>
      <c r="B708" s="102"/>
      <c r="C708" s="87"/>
      <c r="D708" s="93"/>
      <c r="E708" s="87"/>
      <c r="F708" s="87"/>
      <c r="G708" s="21"/>
      <c r="H708" s="21">
        <v>0</v>
      </c>
    </row>
    <row r="709" spans="1:8" ht="24.95" customHeight="1" x14ac:dyDescent="0.25">
      <c r="A709" s="102" t="s">
        <v>879</v>
      </c>
      <c r="B709" s="102" t="s">
        <v>897</v>
      </c>
      <c r="C709" s="87" t="s">
        <v>743</v>
      </c>
      <c r="D709" s="87" t="s">
        <v>898</v>
      </c>
      <c r="E709" s="87" t="s">
        <v>882</v>
      </c>
      <c r="F709" s="87" t="s">
        <v>707</v>
      </c>
      <c r="G709" s="21">
        <v>0</v>
      </c>
      <c r="H709" s="21">
        <v>0</v>
      </c>
    </row>
    <row r="710" spans="1:8" ht="24.95" customHeight="1" x14ac:dyDescent="0.25">
      <c r="A710" s="102"/>
      <c r="B710" s="102"/>
      <c r="C710" s="87"/>
      <c r="D710" s="87"/>
      <c r="E710" s="87"/>
      <c r="F710" s="87"/>
      <c r="G710" s="21">
        <v>0</v>
      </c>
      <c r="H710" s="21">
        <v>0</v>
      </c>
    </row>
    <row r="711" spans="1:8" ht="24.95" customHeight="1" x14ac:dyDescent="0.25">
      <c r="A711" s="102"/>
      <c r="B711" s="102"/>
      <c r="C711" s="87"/>
      <c r="D711" s="87"/>
      <c r="E711" s="87"/>
      <c r="F711" s="87"/>
      <c r="G711" s="21"/>
      <c r="H711" s="21">
        <v>0</v>
      </c>
    </row>
    <row r="712" spans="1:8" ht="24.95" customHeight="1" x14ac:dyDescent="0.25">
      <c r="A712" s="102" t="s">
        <v>879</v>
      </c>
      <c r="B712" s="102" t="s">
        <v>899</v>
      </c>
      <c r="C712" s="87" t="s">
        <v>743</v>
      </c>
      <c r="D712" s="87" t="s">
        <v>898</v>
      </c>
      <c r="E712" s="87" t="s">
        <v>882</v>
      </c>
      <c r="F712" s="87" t="s">
        <v>707</v>
      </c>
      <c r="G712" s="21">
        <v>0</v>
      </c>
      <c r="H712" s="21">
        <v>0</v>
      </c>
    </row>
    <row r="713" spans="1:8" ht="24.95" customHeight="1" x14ac:dyDescent="0.25">
      <c r="A713" s="102"/>
      <c r="B713" s="102"/>
      <c r="C713" s="87"/>
      <c r="D713" s="87"/>
      <c r="E713" s="87"/>
      <c r="F713" s="87"/>
      <c r="G713" s="21">
        <v>0</v>
      </c>
      <c r="H713" s="21">
        <v>0</v>
      </c>
    </row>
    <row r="714" spans="1:8" ht="24.95" customHeight="1" x14ac:dyDescent="0.25">
      <c r="A714" s="102"/>
      <c r="B714" s="102"/>
      <c r="C714" s="87"/>
      <c r="D714" s="87"/>
      <c r="E714" s="87"/>
      <c r="F714" s="87"/>
      <c r="G714" s="21"/>
      <c r="H714" s="21">
        <v>0</v>
      </c>
    </row>
    <row r="715" spans="1:8" x14ac:dyDescent="0.25">
      <c r="A715" s="102" t="s">
        <v>879</v>
      </c>
      <c r="B715" s="102" t="s">
        <v>900</v>
      </c>
      <c r="C715" s="87" t="s">
        <v>901</v>
      </c>
      <c r="D715" s="87" t="s">
        <v>414</v>
      </c>
      <c r="E715" s="87" t="s">
        <v>882</v>
      </c>
      <c r="F715" s="87" t="s">
        <v>242</v>
      </c>
      <c r="G715" s="21">
        <v>0</v>
      </c>
      <c r="H715" s="21">
        <v>0</v>
      </c>
    </row>
    <row r="716" spans="1:8" x14ac:dyDescent="0.25">
      <c r="A716" s="102"/>
      <c r="B716" s="102"/>
      <c r="C716" s="87"/>
      <c r="D716" s="93"/>
      <c r="E716" s="87"/>
      <c r="F716" s="87"/>
      <c r="G716" s="21">
        <v>0</v>
      </c>
      <c r="H716" s="21">
        <v>0</v>
      </c>
    </row>
    <row r="717" spans="1:8" x14ac:dyDescent="0.25">
      <c r="A717" s="102"/>
      <c r="B717" s="102"/>
      <c r="C717" s="87"/>
      <c r="D717" s="93"/>
      <c r="E717" s="87"/>
      <c r="F717" s="87"/>
      <c r="G717" s="21"/>
      <c r="H717" s="21">
        <v>0</v>
      </c>
    </row>
    <row r="718" spans="1:8" x14ac:dyDescent="0.25">
      <c r="A718" s="102" t="s">
        <v>1734</v>
      </c>
      <c r="B718" s="102" t="s">
        <v>902</v>
      </c>
      <c r="C718" s="87" t="s">
        <v>891</v>
      </c>
      <c r="D718" s="87" t="s">
        <v>892</v>
      </c>
      <c r="E718" s="87" t="s">
        <v>882</v>
      </c>
      <c r="F718" s="87" t="s">
        <v>385</v>
      </c>
      <c r="G718" s="21">
        <v>0</v>
      </c>
      <c r="H718" s="21">
        <v>0</v>
      </c>
    </row>
    <row r="719" spans="1:8" x14ac:dyDescent="0.25">
      <c r="A719" s="102"/>
      <c r="B719" s="102"/>
      <c r="C719" s="87"/>
      <c r="D719" s="93"/>
      <c r="E719" s="87"/>
      <c r="F719" s="87"/>
      <c r="G719" s="21">
        <v>0</v>
      </c>
      <c r="H719" s="21">
        <v>0</v>
      </c>
    </row>
    <row r="720" spans="1:8" x14ac:dyDescent="0.25">
      <c r="A720" s="102"/>
      <c r="B720" s="102"/>
      <c r="C720" s="87"/>
      <c r="D720" s="93"/>
      <c r="E720" s="87"/>
      <c r="F720" s="87"/>
      <c r="G720" s="21"/>
      <c r="H720" s="21">
        <v>0</v>
      </c>
    </row>
    <row r="721" spans="1:8" x14ac:dyDescent="0.25">
      <c r="A721" s="86" t="s">
        <v>903</v>
      </c>
      <c r="B721" s="86" t="s">
        <v>904</v>
      </c>
      <c r="C721" s="86" t="s">
        <v>905</v>
      </c>
      <c r="D721" s="86" t="s">
        <v>906</v>
      </c>
      <c r="E721" s="93" t="s">
        <v>907</v>
      </c>
      <c r="F721" s="86" t="s">
        <v>908</v>
      </c>
      <c r="G721" s="28">
        <v>0</v>
      </c>
      <c r="H721" s="28">
        <v>0</v>
      </c>
    </row>
    <row r="722" spans="1:8" x14ac:dyDescent="0.25">
      <c r="A722" s="93"/>
      <c r="B722" s="93"/>
      <c r="C722" s="93"/>
      <c r="D722" s="93"/>
      <c r="E722" s="93"/>
      <c r="F722" s="86"/>
      <c r="G722" s="48">
        <v>890</v>
      </c>
      <c r="H722" s="28">
        <v>0</v>
      </c>
    </row>
    <row r="723" spans="1:8" x14ac:dyDescent="0.25">
      <c r="A723" s="93"/>
      <c r="B723" s="93"/>
      <c r="C723" s="93"/>
      <c r="D723" s="93"/>
      <c r="E723" s="93"/>
      <c r="F723" s="86"/>
      <c r="G723" s="28"/>
      <c r="H723" s="28">
        <v>0</v>
      </c>
    </row>
    <row r="724" spans="1:8" x14ac:dyDescent="0.25">
      <c r="A724" s="86" t="s">
        <v>903</v>
      </c>
      <c r="B724" s="86" t="s">
        <v>909</v>
      </c>
      <c r="C724" s="86" t="s">
        <v>905</v>
      </c>
      <c r="D724" s="86" t="s">
        <v>906</v>
      </c>
      <c r="E724" s="93" t="s">
        <v>907</v>
      </c>
      <c r="F724" s="86" t="s">
        <v>910</v>
      </c>
      <c r="G724" s="28">
        <v>0</v>
      </c>
      <c r="H724" s="28">
        <v>0</v>
      </c>
    </row>
    <row r="725" spans="1:8" x14ac:dyDescent="0.25">
      <c r="A725" s="93"/>
      <c r="B725" s="93"/>
      <c r="C725" s="93"/>
      <c r="D725" s="93"/>
      <c r="E725" s="93"/>
      <c r="F725" s="93"/>
      <c r="G725" s="48">
        <v>910</v>
      </c>
      <c r="H725" s="28">
        <v>0</v>
      </c>
    </row>
    <row r="726" spans="1:8" x14ac:dyDescent="0.25">
      <c r="A726" s="93"/>
      <c r="B726" s="93"/>
      <c r="C726" s="93"/>
      <c r="D726" s="93"/>
      <c r="E726" s="93"/>
      <c r="F726" s="93"/>
      <c r="G726" s="28"/>
      <c r="H726" s="28">
        <v>0</v>
      </c>
    </row>
    <row r="727" spans="1:8" x14ac:dyDescent="0.25">
      <c r="A727" s="86" t="s">
        <v>903</v>
      </c>
      <c r="B727" s="86" t="s">
        <v>911</v>
      </c>
      <c r="C727" s="86" t="s">
        <v>912</v>
      </c>
      <c r="D727" s="86" t="s">
        <v>913</v>
      </c>
      <c r="E727" s="93" t="s">
        <v>907</v>
      </c>
      <c r="F727" s="86" t="s">
        <v>337</v>
      </c>
      <c r="G727" s="28">
        <v>0</v>
      </c>
      <c r="H727" s="28">
        <v>0</v>
      </c>
    </row>
    <row r="728" spans="1:8" x14ac:dyDescent="0.25">
      <c r="A728" s="93"/>
      <c r="B728" s="93"/>
      <c r="C728" s="93"/>
      <c r="D728" s="93"/>
      <c r="E728" s="93"/>
      <c r="F728" s="93"/>
      <c r="G728" s="48">
        <v>0</v>
      </c>
      <c r="H728" s="28">
        <v>0</v>
      </c>
    </row>
    <row r="729" spans="1:8" x14ac:dyDescent="0.25">
      <c r="A729" s="93"/>
      <c r="B729" s="93"/>
      <c r="C729" s="93"/>
      <c r="D729" s="93"/>
      <c r="E729" s="93"/>
      <c r="F729" s="93"/>
      <c r="G729" s="28"/>
      <c r="H729" s="28">
        <v>0</v>
      </c>
    </row>
    <row r="730" spans="1:8" x14ac:dyDescent="0.25">
      <c r="A730" s="86" t="s">
        <v>903</v>
      </c>
      <c r="B730" s="86" t="s">
        <v>914</v>
      </c>
      <c r="C730" s="86" t="s">
        <v>69</v>
      </c>
      <c r="D730" s="86" t="s">
        <v>128</v>
      </c>
      <c r="E730" s="93" t="s">
        <v>907</v>
      </c>
      <c r="F730" s="86" t="s">
        <v>915</v>
      </c>
      <c r="G730" s="28">
        <v>0</v>
      </c>
      <c r="H730" s="28">
        <v>0</v>
      </c>
    </row>
    <row r="731" spans="1:8" x14ac:dyDescent="0.25">
      <c r="A731" s="93"/>
      <c r="B731" s="93"/>
      <c r="C731" s="93"/>
      <c r="D731" s="93"/>
      <c r="E731" s="93"/>
      <c r="F731" s="93"/>
      <c r="G731" s="48">
        <v>0</v>
      </c>
      <c r="H731" s="28">
        <v>0</v>
      </c>
    </row>
    <row r="732" spans="1:8" x14ac:dyDescent="0.25">
      <c r="A732" s="93"/>
      <c r="B732" s="93"/>
      <c r="C732" s="93"/>
      <c r="D732" s="93"/>
      <c r="E732" s="93"/>
      <c r="F732" s="93"/>
      <c r="G732" s="28"/>
      <c r="H732" s="28">
        <v>0</v>
      </c>
    </row>
    <row r="733" spans="1:8" x14ac:dyDescent="0.25">
      <c r="A733" s="86" t="s">
        <v>903</v>
      </c>
      <c r="B733" s="86" t="s">
        <v>916</v>
      </c>
      <c r="C733" s="86" t="s">
        <v>69</v>
      </c>
      <c r="D733" s="86" t="s">
        <v>128</v>
      </c>
      <c r="E733" s="93" t="s">
        <v>907</v>
      </c>
      <c r="F733" s="86" t="s">
        <v>380</v>
      </c>
      <c r="G733" s="28">
        <v>0</v>
      </c>
      <c r="H733" s="28">
        <v>0</v>
      </c>
    </row>
    <row r="734" spans="1:8" x14ac:dyDescent="0.25">
      <c r="A734" s="93"/>
      <c r="B734" s="93"/>
      <c r="C734" s="93"/>
      <c r="D734" s="93"/>
      <c r="E734" s="93"/>
      <c r="F734" s="93"/>
      <c r="G734" s="48">
        <v>890</v>
      </c>
      <c r="H734" s="28">
        <v>0</v>
      </c>
    </row>
    <row r="735" spans="1:8" x14ac:dyDescent="0.25">
      <c r="A735" s="93"/>
      <c r="B735" s="93"/>
      <c r="C735" s="93"/>
      <c r="D735" s="93"/>
      <c r="E735" s="93"/>
      <c r="F735" s="93"/>
      <c r="G735" s="28"/>
      <c r="H735" s="28">
        <v>0</v>
      </c>
    </row>
    <row r="736" spans="1:8" x14ac:dyDescent="0.25">
      <c r="A736" s="86" t="s">
        <v>903</v>
      </c>
      <c r="B736" s="89" t="s">
        <v>917</v>
      </c>
      <c r="C736" s="86" t="s">
        <v>69</v>
      </c>
      <c r="D736" s="86" t="s">
        <v>128</v>
      </c>
      <c r="E736" s="93" t="s">
        <v>907</v>
      </c>
      <c r="F736" s="86" t="s">
        <v>380</v>
      </c>
      <c r="G736" s="28">
        <v>0</v>
      </c>
      <c r="H736" s="28">
        <v>0</v>
      </c>
    </row>
    <row r="737" spans="1:8" x14ac:dyDescent="0.25">
      <c r="A737" s="93"/>
      <c r="B737" s="91"/>
      <c r="C737" s="93"/>
      <c r="D737" s="93"/>
      <c r="E737" s="93"/>
      <c r="F737" s="93"/>
      <c r="G737" s="48">
        <v>920</v>
      </c>
      <c r="H737" s="28">
        <v>0</v>
      </c>
    </row>
    <row r="738" spans="1:8" x14ac:dyDescent="0.25">
      <c r="A738" s="93"/>
      <c r="B738" s="91"/>
      <c r="C738" s="93"/>
      <c r="D738" s="93"/>
      <c r="E738" s="93"/>
      <c r="F738" s="93"/>
      <c r="G738" s="28"/>
      <c r="H738" s="28">
        <v>0</v>
      </c>
    </row>
    <row r="739" spans="1:8" x14ac:dyDescent="0.25">
      <c r="A739" s="86" t="s">
        <v>903</v>
      </c>
      <c r="B739" s="86" t="s">
        <v>918</v>
      </c>
      <c r="C739" s="86" t="s">
        <v>69</v>
      </c>
      <c r="D739" s="86" t="s">
        <v>128</v>
      </c>
      <c r="E739" s="93" t="s">
        <v>907</v>
      </c>
      <c r="F739" s="86" t="s">
        <v>382</v>
      </c>
      <c r="G739" s="28">
        <v>0</v>
      </c>
      <c r="H739" s="28">
        <v>0</v>
      </c>
    </row>
    <row r="740" spans="1:8" x14ac:dyDescent="0.25">
      <c r="A740" s="93"/>
      <c r="B740" s="93"/>
      <c r="C740" s="93"/>
      <c r="D740" s="93"/>
      <c r="E740" s="93"/>
      <c r="F740" s="93"/>
      <c r="G740" s="48">
        <v>875</v>
      </c>
      <c r="H740" s="28">
        <v>0</v>
      </c>
    </row>
    <row r="741" spans="1:8" x14ac:dyDescent="0.25">
      <c r="A741" s="93"/>
      <c r="B741" s="93"/>
      <c r="C741" s="93"/>
      <c r="D741" s="93"/>
      <c r="E741" s="93"/>
      <c r="F741" s="93"/>
      <c r="G741" s="28"/>
      <c r="H741" s="28">
        <v>0</v>
      </c>
    </row>
    <row r="742" spans="1:8" x14ac:dyDescent="0.25">
      <c r="A742" s="86" t="s">
        <v>903</v>
      </c>
      <c r="B742" s="86" t="s">
        <v>919</v>
      </c>
      <c r="C742" s="86" t="s">
        <v>69</v>
      </c>
      <c r="D742" s="86" t="s">
        <v>128</v>
      </c>
      <c r="E742" s="93" t="s">
        <v>907</v>
      </c>
      <c r="F742" s="86" t="s">
        <v>385</v>
      </c>
      <c r="G742" s="28">
        <v>0</v>
      </c>
      <c r="H742" s="28">
        <v>0</v>
      </c>
    </row>
    <row r="743" spans="1:8" x14ac:dyDescent="0.25">
      <c r="A743" s="93"/>
      <c r="B743" s="93"/>
      <c r="C743" s="93"/>
      <c r="D743" s="93"/>
      <c r="E743" s="93"/>
      <c r="F743" s="93"/>
      <c r="G743" s="48">
        <v>938</v>
      </c>
      <c r="H743" s="28">
        <v>0</v>
      </c>
    </row>
    <row r="744" spans="1:8" x14ac:dyDescent="0.25">
      <c r="A744" s="93"/>
      <c r="B744" s="93"/>
      <c r="C744" s="93"/>
      <c r="D744" s="93"/>
      <c r="E744" s="93"/>
      <c r="F744" s="93"/>
      <c r="G744" s="28"/>
      <c r="H744" s="28">
        <v>0</v>
      </c>
    </row>
    <row r="745" spans="1:8" x14ac:dyDescent="0.25">
      <c r="A745" s="86" t="s">
        <v>903</v>
      </c>
      <c r="B745" s="86" t="s">
        <v>920</v>
      </c>
      <c r="C745" s="86" t="s">
        <v>921</v>
      </c>
      <c r="D745" s="86" t="s">
        <v>922</v>
      </c>
      <c r="E745" s="93" t="s">
        <v>907</v>
      </c>
      <c r="F745" s="86" t="s">
        <v>550</v>
      </c>
      <c r="G745" s="28">
        <v>0</v>
      </c>
      <c r="H745" s="28">
        <v>0</v>
      </c>
    </row>
    <row r="746" spans="1:8" x14ac:dyDescent="0.25">
      <c r="A746" s="93"/>
      <c r="B746" s="93"/>
      <c r="C746" s="93"/>
      <c r="D746" s="93"/>
      <c r="E746" s="93"/>
      <c r="F746" s="93"/>
      <c r="G746" s="48">
        <v>698</v>
      </c>
      <c r="H746" s="28">
        <v>0</v>
      </c>
    </row>
    <row r="747" spans="1:8" x14ac:dyDescent="0.25">
      <c r="A747" s="93"/>
      <c r="B747" s="93"/>
      <c r="C747" s="93"/>
      <c r="D747" s="93"/>
      <c r="E747" s="93"/>
      <c r="F747" s="93"/>
      <c r="G747" s="28"/>
      <c r="H747" s="28">
        <v>0</v>
      </c>
    </row>
    <row r="748" spans="1:8" x14ac:dyDescent="0.25">
      <c r="A748" s="86" t="s">
        <v>903</v>
      </c>
      <c r="B748" s="86" t="s">
        <v>923</v>
      </c>
      <c r="C748" s="86" t="s">
        <v>924</v>
      </c>
      <c r="D748" s="86" t="s">
        <v>925</v>
      </c>
      <c r="E748" s="93" t="s">
        <v>907</v>
      </c>
      <c r="F748" s="86" t="s">
        <v>97</v>
      </c>
      <c r="G748" s="28">
        <v>0</v>
      </c>
      <c r="H748" s="28">
        <v>0</v>
      </c>
    </row>
    <row r="749" spans="1:8" x14ac:dyDescent="0.25">
      <c r="A749" s="93"/>
      <c r="B749" s="93"/>
      <c r="C749" s="86"/>
      <c r="D749" s="86"/>
      <c r="E749" s="93"/>
      <c r="F749" s="93"/>
      <c r="G749" s="48">
        <v>640</v>
      </c>
      <c r="H749" s="28">
        <v>0</v>
      </c>
    </row>
    <row r="750" spans="1:8" x14ac:dyDescent="0.25">
      <c r="A750" s="93"/>
      <c r="B750" s="93"/>
      <c r="C750" s="86"/>
      <c r="D750" s="86"/>
      <c r="E750" s="93"/>
      <c r="F750" s="93"/>
      <c r="G750" s="28"/>
      <c r="H750" s="28">
        <v>0</v>
      </c>
    </row>
    <row r="751" spans="1:8" x14ac:dyDescent="0.25">
      <c r="A751" s="86" t="s">
        <v>903</v>
      </c>
      <c r="B751" s="89" t="s">
        <v>926</v>
      </c>
      <c r="C751" s="86" t="s">
        <v>924</v>
      </c>
      <c r="D751" s="86" t="s">
        <v>925</v>
      </c>
      <c r="E751" s="93" t="s">
        <v>907</v>
      </c>
      <c r="F751" s="86" t="s">
        <v>97</v>
      </c>
      <c r="G751" s="28">
        <v>0</v>
      </c>
      <c r="H751" s="28">
        <v>0</v>
      </c>
    </row>
    <row r="752" spans="1:8" x14ac:dyDescent="0.25">
      <c r="A752" s="93"/>
      <c r="B752" s="91"/>
      <c r="C752" s="86"/>
      <c r="D752" s="86"/>
      <c r="E752" s="93"/>
      <c r="F752" s="93"/>
      <c r="G752" s="48">
        <v>640</v>
      </c>
      <c r="H752" s="28">
        <v>0</v>
      </c>
    </row>
    <row r="753" spans="1:8" x14ac:dyDescent="0.25">
      <c r="A753" s="93"/>
      <c r="B753" s="91"/>
      <c r="C753" s="86"/>
      <c r="D753" s="86"/>
      <c r="E753" s="93"/>
      <c r="F753" s="93"/>
      <c r="G753" s="28"/>
      <c r="H753" s="28">
        <v>0</v>
      </c>
    </row>
    <row r="754" spans="1:8" x14ac:dyDescent="0.25">
      <c r="A754" s="86" t="s">
        <v>903</v>
      </c>
      <c r="B754" s="89" t="s">
        <v>927</v>
      </c>
      <c r="C754" s="86" t="s">
        <v>924</v>
      </c>
      <c r="D754" s="86" t="s">
        <v>925</v>
      </c>
      <c r="E754" s="93" t="s">
        <v>907</v>
      </c>
      <c r="F754" s="86" t="s">
        <v>97</v>
      </c>
      <c r="G754" s="28">
        <v>0</v>
      </c>
      <c r="H754" s="28">
        <v>0</v>
      </c>
    </row>
    <row r="755" spans="1:8" x14ac:dyDescent="0.25">
      <c r="A755" s="93"/>
      <c r="B755" s="91"/>
      <c r="C755" s="86"/>
      <c r="D755" s="86"/>
      <c r="E755" s="93"/>
      <c r="F755" s="93"/>
      <c r="G755" s="48">
        <v>640</v>
      </c>
      <c r="H755" s="28">
        <v>0</v>
      </c>
    </row>
    <row r="756" spans="1:8" x14ac:dyDescent="0.25">
      <c r="A756" s="93"/>
      <c r="B756" s="91"/>
      <c r="C756" s="86"/>
      <c r="D756" s="86"/>
      <c r="E756" s="93"/>
      <c r="F756" s="93"/>
      <c r="G756" s="49"/>
      <c r="H756" s="28">
        <v>0</v>
      </c>
    </row>
    <row r="757" spans="1:8" x14ac:dyDescent="0.25">
      <c r="A757" s="86" t="s">
        <v>903</v>
      </c>
      <c r="B757" s="86" t="s">
        <v>928</v>
      </c>
      <c r="C757" s="86" t="s">
        <v>929</v>
      </c>
      <c r="D757" s="86" t="s">
        <v>929</v>
      </c>
      <c r="E757" s="93" t="s">
        <v>907</v>
      </c>
      <c r="F757" s="86" t="s">
        <v>562</v>
      </c>
      <c r="G757" s="28">
        <v>0</v>
      </c>
      <c r="H757" s="28">
        <v>0</v>
      </c>
    </row>
    <row r="758" spans="1:8" x14ac:dyDescent="0.25">
      <c r="A758" s="93"/>
      <c r="B758" s="93"/>
      <c r="C758" s="93"/>
      <c r="D758" s="93"/>
      <c r="E758" s="93"/>
      <c r="F758" s="93"/>
      <c r="G758" s="48">
        <v>0</v>
      </c>
      <c r="H758" s="28">
        <v>144</v>
      </c>
    </row>
    <row r="759" spans="1:8" x14ac:dyDescent="0.25">
      <c r="A759" s="93"/>
      <c r="B759" s="93"/>
      <c r="C759" s="93"/>
      <c r="D759" s="93"/>
      <c r="E759" s="93"/>
      <c r="F759" s="93"/>
      <c r="G759" s="28"/>
      <c r="H759" s="28">
        <v>0</v>
      </c>
    </row>
    <row r="760" spans="1:8" x14ac:dyDescent="0.25">
      <c r="A760" s="86" t="s">
        <v>903</v>
      </c>
      <c r="B760" s="86" t="s">
        <v>930</v>
      </c>
      <c r="C760" s="86" t="s">
        <v>931</v>
      </c>
      <c r="D760" s="86" t="s">
        <v>932</v>
      </c>
      <c r="E760" s="93" t="s">
        <v>907</v>
      </c>
      <c r="F760" s="86" t="s">
        <v>117</v>
      </c>
      <c r="G760" s="28">
        <v>0</v>
      </c>
      <c r="H760" s="28">
        <v>0</v>
      </c>
    </row>
    <row r="761" spans="1:8" x14ac:dyDescent="0.25">
      <c r="A761" s="93"/>
      <c r="B761" s="93"/>
      <c r="C761" s="93"/>
      <c r="D761" s="93"/>
      <c r="E761" s="93"/>
      <c r="F761" s="93"/>
      <c r="G761" s="48">
        <v>0</v>
      </c>
      <c r="H761" s="28">
        <v>0</v>
      </c>
    </row>
    <row r="762" spans="1:8" x14ac:dyDescent="0.25">
      <c r="A762" s="93"/>
      <c r="B762" s="93"/>
      <c r="C762" s="93"/>
      <c r="D762" s="93"/>
      <c r="E762" s="93"/>
      <c r="F762" s="93"/>
      <c r="G762" s="28"/>
      <c r="H762" s="28">
        <v>0</v>
      </c>
    </row>
    <row r="763" spans="1:8" x14ac:dyDescent="0.25">
      <c r="A763" s="86" t="s">
        <v>903</v>
      </c>
      <c r="B763" s="86" t="s">
        <v>933</v>
      </c>
      <c r="C763" s="86" t="s">
        <v>934</v>
      </c>
      <c r="D763" s="86" t="s">
        <v>934</v>
      </c>
      <c r="E763" s="93" t="s">
        <v>907</v>
      </c>
      <c r="F763" s="86" t="s">
        <v>935</v>
      </c>
      <c r="G763" s="28">
        <v>0</v>
      </c>
      <c r="H763" s="28">
        <v>0</v>
      </c>
    </row>
    <row r="764" spans="1:8" x14ac:dyDescent="0.25">
      <c r="A764" s="93"/>
      <c r="B764" s="93"/>
      <c r="C764" s="93"/>
      <c r="D764" s="93"/>
      <c r="E764" s="93"/>
      <c r="F764" s="93"/>
      <c r="G764" s="48">
        <v>785</v>
      </c>
      <c r="H764" s="28">
        <v>0</v>
      </c>
    </row>
    <row r="765" spans="1:8" x14ac:dyDescent="0.25">
      <c r="A765" s="93"/>
      <c r="B765" s="93"/>
      <c r="C765" s="93"/>
      <c r="D765" s="93"/>
      <c r="E765" s="93"/>
      <c r="F765" s="93"/>
      <c r="G765" s="28"/>
      <c r="H765" s="28">
        <v>0</v>
      </c>
    </row>
    <row r="766" spans="1:8" x14ac:dyDescent="0.25">
      <c r="A766" s="86" t="s">
        <v>903</v>
      </c>
      <c r="B766" s="86" t="s">
        <v>240</v>
      </c>
      <c r="C766" s="86" t="s">
        <v>936</v>
      </c>
      <c r="D766" s="86" t="s">
        <v>937</v>
      </c>
      <c r="E766" s="93" t="s">
        <v>907</v>
      </c>
      <c r="F766" s="86" t="s">
        <v>242</v>
      </c>
      <c r="G766" s="28">
        <v>0</v>
      </c>
      <c r="H766" s="28">
        <v>0</v>
      </c>
    </row>
    <row r="767" spans="1:8" x14ac:dyDescent="0.25">
      <c r="A767" s="93"/>
      <c r="B767" s="93"/>
      <c r="C767" s="93"/>
      <c r="D767" s="93"/>
      <c r="E767" s="93"/>
      <c r="F767" s="93"/>
      <c r="G767" s="48">
        <v>0</v>
      </c>
      <c r="H767" s="28">
        <v>0</v>
      </c>
    </row>
    <row r="768" spans="1:8" x14ac:dyDescent="0.25">
      <c r="A768" s="93"/>
      <c r="B768" s="93"/>
      <c r="C768" s="93"/>
      <c r="D768" s="93"/>
      <c r="E768" s="93"/>
      <c r="F768" s="93"/>
      <c r="G768" s="28"/>
      <c r="H768" s="28">
        <v>0</v>
      </c>
    </row>
    <row r="769" spans="1:8" x14ac:dyDescent="0.25">
      <c r="A769" s="86" t="s">
        <v>903</v>
      </c>
      <c r="B769" s="86" t="s">
        <v>938</v>
      </c>
      <c r="C769" s="86" t="s">
        <v>939</v>
      </c>
      <c r="D769" s="86" t="s">
        <v>940</v>
      </c>
      <c r="E769" s="93" t="s">
        <v>907</v>
      </c>
      <c r="F769" s="86" t="s">
        <v>388</v>
      </c>
      <c r="G769" s="28">
        <v>0</v>
      </c>
      <c r="H769" s="28">
        <v>0</v>
      </c>
    </row>
    <row r="770" spans="1:8" x14ac:dyDescent="0.25">
      <c r="A770" s="93"/>
      <c r="B770" s="93"/>
      <c r="C770" s="93"/>
      <c r="D770" s="93"/>
      <c r="E770" s="93"/>
      <c r="F770" s="93"/>
      <c r="G770" s="48">
        <v>0</v>
      </c>
      <c r="H770" s="28">
        <v>0</v>
      </c>
    </row>
    <row r="771" spans="1:8" x14ac:dyDescent="0.25">
      <c r="A771" s="93"/>
      <c r="B771" s="93"/>
      <c r="C771" s="93"/>
      <c r="D771" s="93"/>
      <c r="E771" s="93"/>
      <c r="F771" s="93"/>
      <c r="G771" s="28"/>
      <c r="H771" s="28">
        <v>0</v>
      </c>
    </row>
    <row r="772" spans="1:8" x14ac:dyDescent="0.25">
      <c r="A772" s="86" t="s">
        <v>903</v>
      </c>
      <c r="B772" s="86" t="s">
        <v>941</v>
      </c>
      <c r="C772" s="86" t="s">
        <v>939</v>
      </c>
      <c r="D772" s="86" t="s">
        <v>940</v>
      </c>
      <c r="E772" s="93" t="s">
        <v>907</v>
      </c>
      <c r="F772" s="86" t="s">
        <v>388</v>
      </c>
      <c r="G772" s="28">
        <v>0</v>
      </c>
      <c r="H772" s="28">
        <v>0</v>
      </c>
    </row>
    <row r="773" spans="1:8" x14ac:dyDescent="0.25">
      <c r="A773" s="93"/>
      <c r="B773" s="93"/>
      <c r="C773" s="93"/>
      <c r="D773" s="93"/>
      <c r="E773" s="93"/>
      <c r="F773" s="93"/>
      <c r="G773" s="48">
        <v>0</v>
      </c>
      <c r="H773" s="28">
        <v>0</v>
      </c>
    </row>
    <row r="774" spans="1:8" x14ac:dyDescent="0.25">
      <c r="A774" s="93"/>
      <c r="B774" s="93"/>
      <c r="C774" s="93"/>
      <c r="D774" s="93"/>
      <c r="E774" s="93"/>
      <c r="F774" s="93"/>
      <c r="G774" s="28"/>
      <c r="H774" s="28">
        <v>0</v>
      </c>
    </row>
    <row r="775" spans="1:8" x14ac:dyDescent="0.25">
      <c r="A775" s="89" t="s">
        <v>942</v>
      </c>
      <c r="B775" s="89" t="s">
        <v>943</v>
      </c>
      <c r="C775" s="89" t="s">
        <v>944</v>
      </c>
      <c r="D775" s="89" t="s">
        <v>945</v>
      </c>
      <c r="E775" s="89" t="s">
        <v>946</v>
      </c>
      <c r="F775" s="103" t="s">
        <v>947</v>
      </c>
      <c r="G775" s="30">
        <v>1600</v>
      </c>
      <c r="H775" s="30">
        <v>0</v>
      </c>
    </row>
    <row r="776" spans="1:8" x14ac:dyDescent="0.25">
      <c r="A776" s="89"/>
      <c r="B776" s="89"/>
      <c r="C776" s="89"/>
      <c r="D776" s="89"/>
      <c r="E776" s="89"/>
      <c r="F776" s="103"/>
      <c r="G776" s="30">
        <v>0</v>
      </c>
      <c r="H776" s="30">
        <v>863.5</v>
      </c>
    </row>
    <row r="777" spans="1:8" x14ac:dyDescent="0.25">
      <c r="A777" s="89"/>
      <c r="B777" s="89"/>
      <c r="C777" s="89"/>
      <c r="D777" s="89"/>
      <c r="E777" s="89"/>
      <c r="F777" s="103"/>
      <c r="G777" s="31"/>
      <c r="H777" s="30">
        <v>0</v>
      </c>
    </row>
    <row r="778" spans="1:8" x14ac:dyDescent="0.25">
      <c r="A778" s="89" t="s">
        <v>948</v>
      </c>
      <c r="B778" s="89" t="s">
        <v>943</v>
      </c>
      <c r="C778" s="89" t="s">
        <v>944</v>
      </c>
      <c r="D778" s="89" t="s">
        <v>945</v>
      </c>
      <c r="E778" s="89" t="s">
        <v>946</v>
      </c>
      <c r="F778" s="103" t="s">
        <v>125</v>
      </c>
      <c r="G778" s="30">
        <v>1600</v>
      </c>
      <c r="H778" s="30">
        <v>0</v>
      </c>
    </row>
    <row r="779" spans="1:8" x14ac:dyDescent="0.25">
      <c r="A779" s="89"/>
      <c r="B779" s="89"/>
      <c r="C779" s="89"/>
      <c r="D779" s="89"/>
      <c r="E779" s="89"/>
      <c r="F779" s="103"/>
      <c r="G779" s="30">
        <v>0</v>
      </c>
      <c r="H779" s="30">
        <v>863.5</v>
      </c>
    </row>
    <row r="780" spans="1:8" x14ac:dyDescent="0.25">
      <c r="A780" s="89"/>
      <c r="B780" s="89"/>
      <c r="C780" s="89"/>
      <c r="D780" s="89"/>
      <c r="E780" s="89"/>
      <c r="F780" s="103"/>
      <c r="G780" s="31"/>
      <c r="H780" s="30">
        <v>0</v>
      </c>
    </row>
    <row r="781" spans="1:8" x14ac:dyDescent="0.25">
      <c r="A781" s="89" t="s">
        <v>949</v>
      </c>
      <c r="B781" s="89" t="s">
        <v>943</v>
      </c>
      <c r="C781" s="89" t="s">
        <v>944</v>
      </c>
      <c r="D781" s="89" t="s">
        <v>945</v>
      </c>
      <c r="E781" s="89" t="s">
        <v>946</v>
      </c>
      <c r="F781" s="103" t="s">
        <v>238</v>
      </c>
      <c r="G781" s="30">
        <v>1600</v>
      </c>
      <c r="H781" s="30">
        <v>0</v>
      </c>
    </row>
    <row r="782" spans="1:8" x14ac:dyDescent="0.25">
      <c r="A782" s="89"/>
      <c r="B782" s="89"/>
      <c r="C782" s="89"/>
      <c r="D782" s="89"/>
      <c r="E782" s="89"/>
      <c r="F782" s="103"/>
      <c r="G782" s="30">
        <v>0</v>
      </c>
      <c r="H782" s="30">
        <v>1010</v>
      </c>
    </row>
    <row r="783" spans="1:8" x14ac:dyDescent="0.25">
      <c r="A783" s="89"/>
      <c r="B783" s="89"/>
      <c r="C783" s="89"/>
      <c r="D783" s="89"/>
      <c r="E783" s="89"/>
      <c r="F783" s="103"/>
      <c r="G783" s="31"/>
      <c r="H783" s="30">
        <v>0</v>
      </c>
    </row>
    <row r="784" spans="1:8" x14ac:dyDescent="0.25">
      <c r="A784" s="89" t="s">
        <v>950</v>
      </c>
      <c r="B784" s="89" t="s">
        <v>943</v>
      </c>
      <c r="C784" s="89" t="s">
        <v>944</v>
      </c>
      <c r="D784" s="89" t="s">
        <v>945</v>
      </c>
      <c r="E784" s="89" t="s">
        <v>946</v>
      </c>
      <c r="F784" s="103" t="s">
        <v>108</v>
      </c>
      <c r="G784" s="30">
        <v>1859</v>
      </c>
      <c r="H784" s="30">
        <v>0</v>
      </c>
    </row>
    <row r="785" spans="1:8" x14ac:dyDescent="0.25">
      <c r="A785" s="89"/>
      <c r="B785" s="89"/>
      <c r="C785" s="89"/>
      <c r="D785" s="89"/>
      <c r="E785" s="89"/>
      <c r="F785" s="103"/>
      <c r="G785" s="30">
        <v>0</v>
      </c>
      <c r="H785" s="30">
        <v>1010</v>
      </c>
    </row>
    <row r="786" spans="1:8" x14ac:dyDescent="0.25">
      <c r="A786" s="89"/>
      <c r="B786" s="89"/>
      <c r="C786" s="89"/>
      <c r="D786" s="89"/>
      <c r="E786" s="89"/>
      <c r="F786" s="103"/>
      <c r="G786" s="31"/>
      <c r="H786" s="30">
        <v>0</v>
      </c>
    </row>
    <row r="787" spans="1:8" x14ac:dyDescent="0.25">
      <c r="A787" s="89" t="s">
        <v>951</v>
      </c>
      <c r="B787" s="89" t="s">
        <v>952</v>
      </c>
      <c r="C787" s="89" t="s">
        <v>406</v>
      </c>
      <c r="D787" s="89" t="s">
        <v>953</v>
      </c>
      <c r="E787" s="89" t="s">
        <v>946</v>
      </c>
      <c r="F787" s="103" t="s">
        <v>297</v>
      </c>
      <c r="G787" s="30">
        <v>2100</v>
      </c>
      <c r="H787" s="30">
        <v>6661</v>
      </c>
    </row>
    <row r="788" spans="1:8" x14ac:dyDescent="0.25">
      <c r="A788" s="89"/>
      <c r="B788" s="89"/>
      <c r="C788" s="89"/>
      <c r="D788" s="89"/>
      <c r="E788" s="89"/>
      <c r="F788" s="103"/>
      <c r="G788" s="30">
        <v>561</v>
      </c>
      <c r="H788" s="30">
        <v>454.5</v>
      </c>
    </row>
    <row r="789" spans="1:8" x14ac:dyDescent="0.25">
      <c r="A789" s="89"/>
      <c r="B789" s="89"/>
      <c r="C789" s="89"/>
      <c r="D789" s="89"/>
      <c r="E789" s="89"/>
      <c r="F789" s="103"/>
      <c r="G789" s="31"/>
      <c r="H789" s="30">
        <v>406</v>
      </c>
    </row>
    <row r="790" spans="1:8" x14ac:dyDescent="0.25">
      <c r="A790" s="89" t="s">
        <v>954</v>
      </c>
      <c r="B790" s="89" t="s">
        <v>955</v>
      </c>
      <c r="C790" s="89" t="s">
        <v>406</v>
      </c>
      <c r="D790" s="89" t="s">
        <v>956</v>
      </c>
      <c r="E790" s="89" t="s">
        <v>946</v>
      </c>
      <c r="F790" s="103" t="s">
        <v>957</v>
      </c>
      <c r="G790" s="30">
        <v>1770</v>
      </c>
      <c r="H790" s="30">
        <v>0</v>
      </c>
    </row>
    <row r="791" spans="1:8" x14ac:dyDescent="0.25">
      <c r="A791" s="89"/>
      <c r="B791" s="89"/>
      <c r="C791" s="89"/>
      <c r="D791" s="89"/>
      <c r="E791" s="89"/>
      <c r="F791" s="103"/>
      <c r="G791" s="30">
        <v>525</v>
      </c>
      <c r="H791" s="30">
        <v>1660.38</v>
      </c>
    </row>
    <row r="792" spans="1:8" x14ac:dyDescent="0.25">
      <c r="A792" s="89"/>
      <c r="B792" s="89"/>
      <c r="C792" s="89"/>
      <c r="D792" s="89"/>
      <c r="E792" s="89"/>
      <c r="F792" s="103"/>
      <c r="G792" s="31"/>
      <c r="H792" s="30">
        <v>0</v>
      </c>
    </row>
    <row r="793" spans="1:8" x14ac:dyDescent="0.25">
      <c r="A793" s="89" t="s">
        <v>958</v>
      </c>
      <c r="B793" s="89" t="s">
        <v>959</v>
      </c>
      <c r="C793" s="89" t="s">
        <v>406</v>
      </c>
      <c r="D793" s="89" t="s">
        <v>431</v>
      </c>
      <c r="E793" s="89" t="s">
        <v>946</v>
      </c>
      <c r="F793" s="103" t="s">
        <v>960</v>
      </c>
      <c r="G793" s="30">
        <v>4043</v>
      </c>
      <c r="H793" s="30">
        <v>6661</v>
      </c>
    </row>
    <row r="794" spans="1:8" x14ac:dyDescent="0.25">
      <c r="A794" s="89"/>
      <c r="B794" s="89"/>
      <c r="C794" s="89"/>
      <c r="D794" s="89"/>
      <c r="E794" s="89"/>
      <c r="F794" s="103"/>
      <c r="G794" s="30">
        <v>0</v>
      </c>
      <c r="H794" s="30">
        <v>0</v>
      </c>
    </row>
    <row r="795" spans="1:8" x14ac:dyDescent="0.25">
      <c r="A795" s="89"/>
      <c r="B795" s="89"/>
      <c r="C795" s="89"/>
      <c r="D795" s="89"/>
      <c r="E795" s="89"/>
      <c r="F795" s="103"/>
      <c r="G795" s="31"/>
      <c r="H795" s="30">
        <v>0</v>
      </c>
    </row>
    <row r="796" spans="1:8" x14ac:dyDescent="0.25">
      <c r="A796" s="89" t="s">
        <v>961</v>
      </c>
      <c r="B796" s="89" t="s">
        <v>962</v>
      </c>
      <c r="C796" s="89" t="s">
        <v>406</v>
      </c>
      <c r="D796" s="89" t="s">
        <v>92</v>
      </c>
      <c r="E796" s="89" t="s">
        <v>946</v>
      </c>
      <c r="F796" s="103" t="s">
        <v>93</v>
      </c>
      <c r="G796" s="30">
        <v>0</v>
      </c>
      <c r="H796" s="30">
        <v>0</v>
      </c>
    </row>
    <row r="797" spans="1:8" x14ac:dyDescent="0.25">
      <c r="A797" s="89"/>
      <c r="B797" s="89"/>
      <c r="C797" s="89"/>
      <c r="D797" s="89"/>
      <c r="E797" s="89"/>
      <c r="F797" s="103"/>
      <c r="G797" s="30">
        <v>600</v>
      </c>
      <c r="H797" s="30">
        <v>0</v>
      </c>
    </row>
    <row r="798" spans="1:8" x14ac:dyDescent="0.25">
      <c r="A798" s="89"/>
      <c r="B798" s="89"/>
      <c r="C798" s="89"/>
      <c r="D798" s="89"/>
      <c r="E798" s="89"/>
      <c r="F798" s="103"/>
      <c r="G798" s="31"/>
      <c r="H798" s="30">
        <v>0</v>
      </c>
    </row>
    <row r="799" spans="1:8" x14ac:dyDescent="0.25">
      <c r="A799" s="89" t="s">
        <v>961</v>
      </c>
      <c r="B799" s="89" t="s">
        <v>963</v>
      </c>
      <c r="C799" s="89" t="s">
        <v>964</v>
      </c>
      <c r="D799" s="89" t="s">
        <v>965</v>
      </c>
      <c r="E799" s="89" t="s">
        <v>946</v>
      </c>
      <c r="F799" s="103" t="s">
        <v>97</v>
      </c>
      <c r="G799" s="30">
        <v>0</v>
      </c>
      <c r="H799" s="30">
        <v>0</v>
      </c>
    </row>
    <row r="800" spans="1:8" x14ac:dyDescent="0.25">
      <c r="A800" s="89"/>
      <c r="B800" s="89"/>
      <c r="C800" s="89"/>
      <c r="D800" s="89"/>
      <c r="E800" s="89"/>
      <c r="F800" s="103"/>
      <c r="G800" s="30">
        <v>600</v>
      </c>
      <c r="H800" s="30">
        <v>0</v>
      </c>
    </row>
    <row r="801" spans="1:8" x14ac:dyDescent="0.25">
      <c r="A801" s="89"/>
      <c r="B801" s="89"/>
      <c r="C801" s="89"/>
      <c r="D801" s="89"/>
      <c r="E801" s="89"/>
      <c r="F801" s="103"/>
      <c r="G801" s="31"/>
      <c r="H801" s="30">
        <v>0</v>
      </c>
    </row>
    <row r="802" spans="1:8" x14ac:dyDescent="0.25">
      <c r="A802" s="89" t="s">
        <v>961</v>
      </c>
      <c r="B802" s="89" t="s">
        <v>966</v>
      </c>
      <c r="C802" s="89" t="s">
        <v>964</v>
      </c>
      <c r="D802" s="89" t="s">
        <v>965</v>
      </c>
      <c r="E802" s="89" t="s">
        <v>946</v>
      </c>
      <c r="F802" s="103" t="s">
        <v>97</v>
      </c>
      <c r="G802" s="30">
        <v>0</v>
      </c>
      <c r="H802" s="30">
        <v>0</v>
      </c>
    </row>
    <row r="803" spans="1:8" x14ac:dyDescent="0.25">
      <c r="A803" s="89"/>
      <c r="B803" s="89"/>
      <c r="C803" s="89"/>
      <c r="D803" s="89"/>
      <c r="E803" s="89"/>
      <c r="F803" s="103"/>
      <c r="G803" s="30">
        <v>600</v>
      </c>
      <c r="H803" s="30">
        <v>0</v>
      </c>
    </row>
    <row r="804" spans="1:8" x14ac:dyDescent="0.25">
      <c r="A804" s="89"/>
      <c r="B804" s="89"/>
      <c r="C804" s="89"/>
      <c r="D804" s="89"/>
      <c r="E804" s="89"/>
      <c r="F804" s="103"/>
      <c r="G804" s="31"/>
      <c r="H804" s="30">
        <v>0</v>
      </c>
    </row>
    <row r="805" spans="1:8" x14ac:dyDescent="0.25">
      <c r="A805" s="89" t="s">
        <v>961</v>
      </c>
      <c r="B805" s="89" t="s">
        <v>967</v>
      </c>
      <c r="C805" s="89" t="s">
        <v>964</v>
      </c>
      <c r="D805" s="89" t="s">
        <v>965</v>
      </c>
      <c r="E805" s="89" t="s">
        <v>946</v>
      </c>
      <c r="F805" s="103" t="s">
        <v>97</v>
      </c>
      <c r="G805" s="30">
        <v>0</v>
      </c>
      <c r="H805" s="30">
        <v>0</v>
      </c>
    </row>
    <row r="806" spans="1:8" x14ac:dyDescent="0.25">
      <c r="A806" s="89"/>
      <c r="B806" s="89"/>
      <c r="C806" s="89"/>
      <c r="D806" s="89"/>
      <c r="E806" s="89"/>
      <c r="F806" s="103"/>
      <c r="G806" s="30">
        <v>600</v>
      </c>
      <c r="H806" s="30">
        <v>0</v>
      </c>
    </row>
    <row r="807" spans="1:8" x14ac:dyDescent="0.25">
      <c r="A807" s="89"/>
      <c r="B807" s="89"/>
      <c r="C807" s="89"/>
      <c r="D807" s="89"/>
      <c r="E807" s="89"/>
      <c r="F807" s="103"/>
      <c r="G807" s="31"/>
      <c r="H807" s="30">
        <v>0</v>
      </c>
    </row>
    <row r="808" spans="1:8" ht="15" customHeight="1" x14ac:dyDescent="0.25">
      <c r="A808" s="86" t="s">
        <v>1734</v>
      </c>
      <c r="B808" s="86" t="s">
        <v>968</v>
      </c>
      <c r="C808" s="86" t="s">
        <v>969</v>
      </c>
      <c r="D808" s="86" t="s">
        <v>971</v>
      </c>
      <c r="E808" s="93" t="s">
        <v>970</v>
      </c>
      <c r="F808" s="86" t="s">
        <v>908</v>
      </c>
      <c r="G808" s="50">
        <v>0</v>
      </c>
      <c r="H808" s="50">
        <v>0</v>
      </c>
    </row>
    <row r="809" spans="1:8" x14ac:dyDescent="0.25">
      <c r="A809" s="93"/>
      <c r="B809" s="93"/>
      <c r="C809" s="93"/>
      <c r="D809" s="86"/>
      <c r="E809" s="93"/>
      <c r="F809" s="93"/>
      <c r="G809" s="50">
        <v>0</v>
      </c>
      <c r="H809" s="50">
        <v>0</v>
      </c>
    </row>
    <row r="810" spans="1:8" x14ac:dyDescent="0.25">
      <c r="A810" s="93"/>
      <c r="B810" s="93"/>
      <c r="C810" s="93"/>
      <c r="D810" s="86"/>
      <c r="E810" s="93"/>
      <c r="F810" s="93"/>
      <c r="G810" s="50">
        <v>0</v>
      </c>
      <c r="H810" s="50">
        <v>0</v>
      </c>
    </row>
    <row r="811" spans="1:8" ht="20.100000000000001" customHeight="1" x14ac:dyDescent="0.25">
      <c r="A811" s="86" t="s">
        <v>972</v>
      </c>
      <c r="B811" s="86" t="s">
        <v>973</v>
      </c>
      <c r="C811" s="86" t="s">
        <v>237</v>
      </c>
      <c r="D811" s="86" t="s">
        <v>975</v>
      </c>
      <c r="E811" s="93" t="s">
        <v>970</v>
      </c>
      <c r="F811" s="89" t="s">
        <v>974</v>
      </c>
      <c r="G811" s="50">
        <v>945</v>
      </c>
      <c r="H811" s="51">
        <v>4674</v>
      </c>
    </row>
    <row r="812" spans="1:8" ht="20.100000000000001" customHeight="1" x14ac:dyDescent="0.25">
      <c r="A812" s="93"/>
      <c r="B812" s="93"/>
      <c r="C812" s="93"/>
      <c r="D812" s="86"/>
      <c r="E812" s="93"/>
      <c r="F812" s="91"/>
      <c r="G812" s="51">
        <f>242.35+677</f>
        <v>919.35</v>
      </c>
      <c r="H812" s="51">
        <v>0</v>
      </c>
    </row>
    <row r="813" spans="1:8" ht="20.100000000000001" customHeight="1" x14ac:dyDescent="0.25">
      <c r="A813" s="93"/>
      <c r="B813" s="93"/>
      <c r="C813" s="93"/>
      <c r="D813" s="86"/>
      <c r="E813" s="93"/>
      <c r="F813" s="91"/>
      <c r="G813" s="51">
        <v>0</v>
      </c>
      <c r="H813" s="51">
        <v>0</v>
      </c>
    </row>
    <row r="814" spans="1:8" ht="15" customHeight="1" x14ac:dyDescent="0.25">
      <c r="A814" s="86" t="s">
        <v>976</v>
      </c>
      <c r="B814" s="86" t="s">
        <v>977</v>
      </c>
      <c r="C814" s="86" t="s">
        <v>204</v>
      </c>
      <c r="D814" s="86" t="s">
        <v>979</v>
      </c>
      <c r="E814" s="93" t="s">
        <v>970</v>
      </c>
      <c r="F814" s="89" t="s">
        <v>978</v>
      </c>
      <c r="G814" s="51">
        <v>1890</v>
      </c>
      <c r="H814" s="51">
        <v>0</v>
      </c>
    </row>
    <row r="815" spans="1:8" x14ac:dyDescent="0.25">
      <c r="A815" s="93"/>
      <c r="B815" s="93"/>
      <c r="C815" s="93"/>
      <c r="D815" s="86"/>
      <c r="E815" s="93"/>
      <c r="F815" s="91"/>
      <c r="G815" s="51">
        <f>228.8+267.6</f>
        <v>496.40000000000003</v>
      </c>
      <c r="H815" s="51">
        <v>726</v>
      </c>
    </row>
    <row r="816" spans="1:8" x14ac:dyDescent="0.25">
      <c r="A816" s="93"/>
      <c r="B816" s="93"/>
      <c r="C816" s="93"/>
      <c r="D816" s="86"/>
      <c r="E816" s="93"/>
      <c r="F816" s="91"/>
      <c r="G816" s="51">
        <f>170.3+210.4+114.4+137</f>
        <v>632.1</v>
      </c>
      <c r="H816" s="51">
        <v>0</v>
      </c>
    </row>
    <row r="817" spans="1:8" ht="15" customHeight="1" x14ac:dyDescent="0.25">
      <c r="A817" s="86" t="s">
        <v>1734</v>
      </c>
      <c r="B817" s="86" t="s">
        <v>980</v>
      </c>
      <c r="C817" s="86" t="s">
        <v>981</v>
      </c>
      <c r="D817" s="86" t="s">
        <v>414</v>
      </c>
      <c r="E817" s="93" t="s">
        <v>970</v>
      </c>
      <c r="F817" s="89" t="s">
        <v>97</v>
      </c>
      <c r="G817" s="50">
        <v>0</v>
      </c>
      <c r="H817" s="51">
        <v>0</v>
      </c>
    </row>
    <row r="818" spans="1:8" x14ac:dyDescent="0.25">
      <c r="A818" s="93"/>
      <c r="B818" s="93"/>
      <c r="C818" s="93"/>
      <c r="D818" s="86"/>
      <c r="E818" s="93"/>
      <c r="F818" s="91"/>
      <c r="G818" s="50">
        <v>0</v>
      </c>
      <c r="H818" s="51">
        <v>0</v>
      </c>
    </row>
    <row r="819" spans="1:8" x14ac:dyDescent="0.25">
      <c r="A819" s="93"/>
      <c r="B819" s="93"/>
      <c r="C819" s="93"/>
      <c r="D819" s="86"/>
      <c r="E819" s="93"/>
      <c r="F819" s="91"/>
      <c r="G819" s="51">
        <v>0</v>
      </c>
      <c r="H819" s="51">
        <v>0</v>
      </c>
    </row>
    <row r="820" spans="1:8" ht="15" customHeight="1" x14ac:dyDescent="0.25">
      <c r="A820" s="86" t="s">
        <v>982</v>
      </c>
      <c r="B820" s="86" t="s">
        <v>983</v>
      </c>
      <c r="C820" s="86" t="s">
        <v>204</v>
      </c>
      <c r="D820" s="86" t="s">
        <v>426</v>
      </c>
      <c r="E820" s="93" t="s">
        <v>970</v>
      </c>
      <c r="F820" s="89" t="s">
        <v>984</v>
      </c>
      <c r="G820" s="50">
        <v>0</v>
      </c>
      <c r="H820" s="51">
        <v>3799</v>
      </c>
    </row>
    <row r="821" spans="1:8" x14ac:dyDescent="0.25">
      <c r="A821" s="93"/>
      <c r="B821" s="93"/>
      <c r="C821" s="93"/>
      <c r="D821" s="86"/>
      <c r="E821" s="93"/>
      <c r="F821" s="91"/>
      <c r="G821" s="50">
        <f>781+162.2</f>
        <v>943.2</v>
      </c>
      <c r="H821" s="51">
        <v>0</v>
      </c>
    </row>
    <row r="822" spans="1:8" x14ac:dyDescent="0.25">
      <c r="A822" s="93"/>
      <c r="B822" s="93"/>
      <c r="C822" s="93"/>
      <c r="D822" s="86"/>
      <c r="E822" s="93"/>
      <c r="F822" s="91"/>
      <c r="G822" s="51">
        <v>0</v>
      </c>
      <c r="H822" s="51">
        <v>0</v>
      </c>
    </row>
    <row r="823" spans="1:8" ht="15" customHeight="1" x14ac:dyDescent="0.25">
      <c r="A823" s="86" t="s">
        <v>985</v>
      </c>
      <c r="B823" s="86" t="s">
        <v>986</v>
      </c>
      <c r="C823" s="86" t="s">
        <v>204</v>
      </c>
      <c r="D823" s="86" t="s">
        <v>431</v>
      </c>
      <c r="E823" s="93" t="s">
        <v>970</v>
      </c>
      <c r="F823" s="89" t="s">
        <v>987</v>
      </c>
      <c r="G823" s="50">
        <v>1890</v>
      </c>
      <c r="H823" s="51">
        <v>0</v>
      </c>
    </row>
    <row r="824" spans="1:8" x14ac:dyDescent="0.25">
      <c r="A824" s="93"/>
      <c r="B824" s="93"/>
      <c r="C824" s="93"/>
      <c r="D824" s="86"/>
      <c r="E824" s="93"/>
      <c r="F824" s="91"/>
      <c r="G824" s="51">
        <v>449.15</v>
      </c>
      <c r="H824" s="51">
        <f>1300+205+205</f>
        <v>1710</v>
      </c>
    </row>
    <row r="825" spans="1:8" x14ac:dyDescent="0.25">
      <c r="A825" s="93"/>
      <c r="B825" s="93"/>
      <c r="C825" s="93"/>
      <c r="D825" s="86"/>
      <c r="E825" s="93"/>
      <c r="F825" s="91"/>
      <c r="G825" s="51">
        <f>137+137+748.92</f>
        <v>1022.92</v>
      </c>
      <c r="H825" s="51">
        <v>0</v>
      </c>
    </row>
    <row r="826" spans="1:8" ht="15" customHeight="1" x14ac:dyDescent="0.25">
      <c r="A826" s="86" t="s">
        <v>988</v>
      </c>
      <c r="B826" s="86" t="s">
        <v>989</v>
      </c>
      <c r="C826" s="86" t="s">
        <v>204</v>
      </c>
      <c r="D826" s="86" t="s">
        <v>92</v>
      </c>
      <c r="E826" s="93" t="s">
        <v>970</v>
      </c>
      <c r="F826" s="89" t="s">
        <v>990</v>
      </c>
      <c r="G826" s="51">
        <v>945</v>
      </c>
      <c r="H826" s="51">
        <v>0</v>
      </c>
    </row>
    <row r="827" spans="1:8" x14ac:dyDescent="0.25">
      <c r="A827" s="93"/>
      <c r="B827" s="93"/>
      <c r="C827" s="93"/>
      <c r="D827" s="86"/>
      <c r="E827" s="93"/>
      <c r="F827" s="91"/>
      <c r="G827" s="51">
        <f>169+227.64+293.48</f>
        <v>690.12</v>
      </c>
      <c r="H827" s="51">
        <f>760+760</f>
        <v>1520</v>
      </c>
    </row>
    <row r="828" spans="1:8" x14ac:dyDescent="0.25">
      <c r="A828" s="93"/>
      <c r="B828" s="93"/>
      <c r="C828" s="93"/>
      <c r="D828" s="86"/>
      <c r="E828" s="93"/>
      <c r="F828" s="91"/>
      <c r="G828" s="51">
        <f>137.5+237.92</f>
        <v>375.41999999999996</v>
      </c>
      <c r="H828" s="51">
        <v>0</v>
      </c>
    </row>
    <row r="829" spans="1:8" ht="42.75" x14ac:dyDescent="0.25">
      <c r="A829" s="17" t="s">
        <v>1734</v>
      </c>
      <c r="B829" s="17" t="s">
        <v>991</v>
      </c>
      <c r="C829" s="17" t="s">
        <v>992</v>
      </c>
      <c r="D829" s="17" t="s">
        <v>828</v>
      </c>
      <c r="E829" s="17" t="s">
        <v>993</v>
      </c>
      <c r="F829" s="17">
        <v>5</v>
      </c>
      <c r="G829" s="10" t="s">
        <v>994</v>
      </c>
      <c r="H829" s="10" t="s">
        <v>995</v>
      </c>
    </row>
    <row r="830" spans="1:8" ht="42.75" x14ac:dyDescent="0.25">
      <c r="A830" s="17" t="s">
        <v>1734</v>
      </c>
      <c r="B830" s="17" t="s">
        <v>996</v>
      </c>
      <c r="C830" s="17" t="s">
        <v>997</v>
      </c>
      <c r="D830" s="17" t="s">
        <v>998</v>
      </c>
      <c r="E830" s="17" t="s">
        <v>993</v>
      </c>
      <c r="F830" s="17">
        <v>6</v>
      </c>
      <c r="G830" s="10" t="s">
        <v>994</v>
      </c>
      <c r="H830" s="10" t="s">
        <v>995</v>
      </c>
    </row>
    <row r="831" spans="1:8" ht="42.75" x14ac:dyDescent="0.25">
      <c r="A831" s="17" t="s">
        <v>999</v>
      </c>
      <c r="B831" s="17" t="s">
        <v>1000</v>
      </c>
      <c r="C831" s="17" t="s">
        <v>1001</v>
      </c>
      <c r="D831" s="17" t="s">
        <v>1002</v>
      </c>
      <c r="E831" s="17" t="s">
        <v>993</v>
      </c>
      <c r="F831" s="17" t="s">
        <v>1003</v>
      </c>
      <c r="G831" s="10" t="s">
        <v>1004</v>
      </c>
      <c r="H831" s="10" t="s">
        <v>1005</v>
      </c>
    </row>
    <row r="832" spans="1:8" ht="42.75" x14ac:dyDescent="0.25">
      <c r="A832" s="17" t="s">
        <v>1006</v>
      </c>
      <c r="B832" s="17" t="s">
        <v>1007</v>
      </c>
      <c r="C832" s="17" t="s">
        <v>406</v>
      </c>
      <c r="D832" s="17" t="s">
        <v>1002</v>
      </c>
      <c r="E832" s="17" t="s">
        <v>993</v>
      </c>
      <c r="F832" s="17" t="s">
        <v>1008</v>
      </c>
      <c r="G832" s="11" t="s">
        <v>1009</v>
      </c>
      <c r="H832" s="10" t="s">
        <v>1010</v>
      </c>
    </row>
    <row r="833" spans="1:8" ht="42.75" x14ac:dyDescent="0.25">
      <c r="A833" s="17" t="s">
        <v>1011</v>
      </c>
      <c r="B833" s="17" t="s">
        <v>1012</v>
      </c>
      <c r="C833" s="17" t="s">
        <v>1001</v>
      </c>
      <c r="D833" s="17" t="s">
        <v>1002</v>
      </c>
      <c r="E833" s="17" t="s">
        <v>993</v>
      </c>
      <c r="F833" s="17" t="s">
        <v>738</v>
      </c>
      <c r="G833" s="11" t="s">
        <v>1013</v>
      </c>
      <c r="H833" s="10" t="s">
        <v>1014</v>
      </c>
    </row>
    <row r="834" spans="1:8" ht="42.75" x14ac:dyDescent="0.25">
      <c r="A834" s="17" t="s">
        <v>1015</v>
      </c>
      <c r="B834" s="17" t="s">
        <v>1016</v>
      </c>
      <c r="C834" s="17" t="s">
        <v>1001</v>
      </c>
      <c r="D834" s="17" t="s">
        <v>1002</v>
      </c>
      <c r="E834" s="17" t="s">
        <v>993</v>
      </c>
      <c r="F834" s="17" t="s">
        <v>1017</v>
      </c>
      <c r="G834" s="11" t="s">
        <v>1018</v>
      </c>
      <c r="H834" s="10" t="s">
        <v>1019</v>
      </c>
    </row>
    <row r="835" spans="1:8" ht="42.75" x14ac:dyDescent="0.25">
      <c r="A835" s="17" t="s">
        <v>1734</v>
      </c>
      <c r="B835" s="17" t="s">
        <v>1020</v>
      </c>
      <c r="C835" s="17" t="s">
        <v>997</v>
      </c>
      <c r="D835" s="17" t="s">
        <v>998</v>
      </c>
      <c r="E835" s="17" t="s">
        <v>993</v>
      </c>
      <c r="F835" s="17">
        <v>11</v>
      </c>
      <c r="G835" s="10" t="s">
        <v>994</v>
      </c>
      <c r="H835" s="10" t="s">
        <v>995</v>
      </c>
    </row>
    <row r="836" spans="1:8" ht="42.75" x14ac:dyDescent="0.25">
      <c r="A836" s="17" t="s">
        <v>1021</v>
      </c>
      <c r="B836" s="17" t="s">
        <v>1022</v>
      </c>
      <c r="C836" s="17" t="s">
        <v>1023</v>
      </c>
      <c r="D836" s="17" t="s">
        <v>1024</v>
      </c>
      <c r="E836" s="17" t="s">
        <v>993</v>
      </c>
      <c r="F836" s="17">
        <v>11</v>
      </c>
      <c r="G836" s="10" t="s">
        <v>1025</v>
      </c>
      <c r="H836" s="10" t="s">
        <v>1026</v>
      </c>
    </row>
    <row r="837" spans="1:8" ht="42.75" x14ac:dyDescent="0.25">
      <c r="A837" s="17" t="s">
        <v>1027</v>
      </c>
      <c r="B837" s="17" t="s">
        <v>1028</v>
      </c>
      <c r="C837" s="17" t="s">
        <v>1029</v>
      </c>
      <c r="D837" s="17" t="s">
        <v>828</v>
      </c>
      <c r="E837" s="17" t="s">
        <v>993</v>
      </c>
      <c r="F837" s="17">
        <v>12</v>
      </c>
      <c r="G837" s="10" t="s">
        <v>994</v>
      </c>
      <c r="H837" s="10" t="s">
        <v>995</v>
      </c>
    </row>
    <row r="838" spans="1:8" ht="57" x14ac:dyDescent="0.25">
      <c r="A838" s="17" t="s">
        <v>1734</v>
      </c>
      <c r="B838" s="17" t="s">
        <v>1030</v>
      </c>
      <c r="C838" s="17" t="s">
        <v>997</v>
      </c>
      <c r="D838" s="17" t="s">
        <v>998</v>
      </c>
      <c r="E838" s="17" t="s">
        <v>993</v>
      </c>
      <c r="F838" s="17">
        <v>13</v>
      </c>
      <c r="G838" s="10" t="s">
        <v>994</v>
      </c>
      <c r="H838" s="10" t="s">
        <v>995</v>
      </c>
    </row>
    <row r="839" spans="1:8" ht="57" x14ac:dyDescent="0.25">
      <c r="A839" s="17" t="s">
        <v>1031</v>
      </c>
      <c r="B839" s="17" t="s">
        <v>1032</v>
      </c>
      <c r="C839" s="17" t="s">
        <v>1033</v>
      </c>
      <c r="D839" s="17" t="s">
        <v>1034</v>
      </c>
      <c r="E839" s="17" t="s">
        <v>993</v>
      </c>
      <c r="F839" s="17">
        <v>13</v>
      </c>
      <c r="G839" s="10" t="s">
        <v>994</v>
      </c>
      <c r="H839" s="10" t="s">
        <v>995</v>
      </c>
    </row>
    <row r="840" spans="1:8" ht="85.5" x14ac:dyDescent="0.25">
      <c r="A840" s="17" t="s">
        <v>1027</v>
      </c>
      <c r="B840" s="17" t="s">
        <v>1035</v>
      </c>
      <c r="C840" s="17" t="s">
        <v>1036</v>
      </c>
      <c r="D840" s="17" t="s">
        <v>1037</v>
      </c>
      <c r="E840" s="17" t="s">
        <v>993</v>
      </c>
      <c r="F840" s="17">
        <v>15</v>
      </c>
      <c r="G840" s="10" t="s">
        <v>994</v>
      </c>
      <c r="H840" s="10" t="s">
        <v>995</v>
      </c>
    </row>
    <row r="841" spans="1:8" ht="71.25" x14ac:dyDescent="0.25">
      <c r="A841" s="17" t="s">
        <v>1031</v>
      </c>
      <c r="B841" s="17" t="s">
        <v>1038</v>
      </c>
      <c r="C841" s="17" t="s">
        <v>1039</v>
      </c>
      <c r="D841" s="17" t="s">
        <v>828</v>
      </c>
      <c r="E841" s="17" t="s">
        <v>993</v>
      </c>
      <c r="F841" s="17">
        <v>18</v>
      </c>
      <c r="G841" s="10" t="s">
        <v>1040</v>
      </c>
      <c r="H841" s="10" t="s">
        <v>995</v>
      </c>
    </row>
    <row r="842" spans="1:8" ht="42.75" x14ac:dyDescent="0.25">
      <c r="A842" s="8" t="s">
        <v>1734</v>
      </c>
      <c r="B842" s="17" t="s">
        <v>1041</v>
      </c>
      <c r="C842" s="17" t="s">
        <v>997</v>
      </c>
      <c r="D842" s="17" t="s">
        <v>998</v>
      </c>
      <c r="E842" s="17" t="s">
        <v>993</v>
      </c>
      <c r="F842" s="17">
        <v>18</v>
      </c>
      <c r="G842" s="10" t="s">
        <v>994</v>
      </c>
      <c r="H842" s="10" t="s">
        <v>995</v>
      </c>
    </row>
    <row r="843" spans="1:8" ht="57" x14ac:dyDescent="0.25">
      <c r="A843" s="8" t="s">
        <v>1027</v>
      </c>
      <c r="B843" s="17" t="s">
        <v>264</v>
      </c>
      <c r="C843" s="17" t="s">
        <v>1042</v>
      </c>
      <c r="D843" s="17" t="s">
        <v>828</v>
      </c>
      <c r="E843" s="17" t="s">
        <v>993</v>
      </c>
      <c r="F843" s="17" t="s">
        <v>1043</v>
      </c>
      <c r="G843" s="10" t="s">
        <v>994</v>
      </c>
      <c r="H843" s="10" t="s">
        <v>995</v>
      </c>
    </row>
    <row r="844" spans="1:8" ht="42.75" x14ac:dyDescent="0.25">
      <c r="A844" s="17" t="s">
        <v>1044</v>
      </c>
      <c r="B844" s="17" t="s">
        <v>1045</v>
      </c>
      <c r="C844" s="17" t="s">
        <v>1046</v>
      </c>
      <c r="D844" s="8" t="s">
        <v>1047</v>
      </c>
      <c r="E844" s="17" t="s">
        <v>993</v>
      </c>
      <c r="F844" s="17">
        <v>20</v>
      </c>
      <c r="G844" s="11" t="s">
        <v>1048</v>
      </c>
      <c r="H844" s="10" t="s">
        <v>1049</v>
      </c>
    </row>
    <row r="845" spans="1:8" ht="42.75" x14ac:dyDescent="0.25">
      <c r="A845" s="8" t="s">
        <v>1734</v>
      </c>
      <c r="B845" s="17" t="s">
        <v>1041</v>
      </c>
      <c r="C845" s="17" t="s">
        <v>997</v>
      </c>
      <c r="D845" s="17" t="s">
        <v>998</v>
      </c>
      <c r="E845" s="17" t="s">
        <v>993</v>
      </c>
      <c r="F845" s="17">
        <v>20</v>
      </c>
      <c r="G845" s="10" t="s">
        <v>994</v>
      </c>
      <c r="H845" s="10" t="s">
        <v>995</v>
      </c>
    </row>
    <row r="846" spans="1:8" ht="42.75" x14ac:dyDescent="0.25">
      <c r="A846" s="8" t="s">
        <v>1734</v>
      </c>
      <c r="B846" s="17" t="s">
        <v>1050</v>
      </c>
      <c r="C846" s="17" t="s">
        <v>997</v>
      </c>
      <c r="D846" s="17" t="s">
        <v>998</v>
      </c>
      <c r="E846" s="17" t="s">
        <v>993</v>
      </c>
      <c r="F846" s="17">
        <v>25</v>
      </c>
      <c r="G846" s="10" t="s">
        <v>994</v>
      </c>
      <c r="H846" s="10" t="s">
        <v>995</v>
      </c>
    </row>
    <row r="847" spans="1:8" ht="42.75" x14ac:dyDescent="0.25">
      <c r="A847" s="8" t="s">
        <v>1027</v>
      </c>
      <c r="B847" s="17" t="s">
        <v>1051</v>
      </c>
      <c r="C847" s="17" t="s">
        <v>1052</v>
      </c>
      <c r="D847" s="17" t="s">
        <v>828</v>
      </c>
      <c r="E847" s="17" t="s">
        <v>993</v>
      </c>
      <c r="F847" s="17">
        <v>26</v>
      </c>
      <c r="G847" s="10" t="s">
        <v>994</v>
      </c>
      <c r="H847" s="10" t="s">
        <v>995</v>
      </c>
    </row>
    <row r="848" spans="1:8" x14ac:dyDescent="0.25">
      <c r="A848" s="87" t="s">
        <v>1734</v>
      </c>
      <c r="B848" s="87" t="s">
        <v>1053</v>
      </c>
      <c r="C848" s="87" t="s">
        <v>127</v>
      </c>
      <c r="D848" s="87" t="s">
        <v>128</v>
      </c>
      <c r="E848" s="86" t="s">
        <v>1054</v>
      </c>
      <c r="F848" s="87" t="s">
        <v>456</v>
      </c>
      <c r="G848" s="53"/>
      <c r="H848" s="53"/>
    </row>
    <row r="849" spans="1:8" x14ac:dyDescent="0.25">
      <c r="A849" s="87"/>
      <c r="B849" s="87"/>
      <c r="C849" s="87"/>
      <c r="D849" s="87"/>
      <c r="E849" s="86"/>
      <c r="F849" s="87"/>
      <c r="G849" s="53"/>
      <c r="H849" s="53"/>
    </row>
    <row r="850" spans="1:8" x14ac:dyDescent="0.25">
      <c r="A850" s="87" t="s">
        <v>1734</v>
      </c>
      <c r="B850" s="87" t="s">
        <v>1055</v>
      </c>
      <c r="C850" s="87" t="s">
        <v>127</v>
      </c>
      <c r="D850" s="87" t="s">
        <v>128</v>
      </c>
      <c r="E850" s="86" t="s">
        <v>1054</v>
      </c>
      <c r="F850" s="87" t="s">
        <v>1056</v>
      </c>
      <c r="G850" s="53"/>
      <c r="H850" s="53"/>
    </row>
    <row r="851" spans="1:8" x14ac:dyDescent="0.25">
      <c r="A851" s="87"/>
      <c r="B851" s="87"/>
      <c r="C851" s="87"/>
      <c r="D851" s="87"/>
      <c r="E851" s="86"/>
      <c r="F851" s="87"/>
      <c r="G851" s="53"/>
      <c r="H851" s="53"/>
    </row>
    <row r="852" spans="1:8" x14ac:dyDescent="0.25">
      <c r="A852" s="87" t="s">
        <v>1734</v>
      </c>
      <c r="B852" s="87" t="s">
        <v>1057</v>
      </c>
      <c r="C852" s="87" t="s">
        <v>136</v>
      </c>
      <c r="D852" s="87" t="s">
        <v>1058</v>
      </c>
      <c r="E852" s="86" t="s">
        <v>1054</v>
      </c>
      <c r="F852" s="87" t="s">
        <v>39</v>
      </c>
      <c r="G852" s="53"/>
      <c r="H852" s="53"/>
    </row>
    <row r="853" spans="1:8" x14ac:dyDescent="0.25">
      <c r="A853" s="87"/>
      <c r="B853" s="87"/>
      <c r="C853" s="87"/>
      <c r="D853" s="87"/>
      <c r="E853" s="86"/>
      <c r="F853" s="87"/>
      <c r="G853" s="53"/>
      <c r="H853" s="53"/>
    </row>
    <row r="854" spans="1:8" x14ac:dyDescent="0.25">
      <c r="A854" s="87" t="s">
        <v>1734</v>
      </c>
      <c r="B854" s="87" t="s">
        <v>1059</v>
      </c>
      <c r="C854" s="87" t="s">
        <v>493</v>
      </c>
      <c r="D854" s="87" t="s">
        <v>670</v>
      </c>
      <c r="E854" s="86" t="s">
        <v>1054</v>
      </c>
      <c r="F854" s="87" t="s">
        <v>1060</v>
      </c>
      <c r="G854" s="53"/>
      <c r="H854" s="53"/>
    </row>
    <row r="855" spans="1:8" x14ac:dyDescent="0.25">
      <c r="A855" s="87"/>
      <c r="B855" s="87"/>
      <c r="C855" s="87"/>
      <c r="D855" s="87"/>
      <c r="E855" s="86"/>
      <c r="F855" s="87"/>
      <c r="G855" s="53"/>
      <c r="H855" s="53"/>
    </row>
    <row r="856" spans="1:8" x14ac:dyDescent="0.25">
      <c r="A856" s="8" t="s">
        <v>1061</v>
      </c>
      <c r="B856" s="87" t="s">
        <v>1062</v>
      </c>
      <c r="C856" s="87" t="s">
        <v>127</v>
      </c>
      <c r="D856" s="87" t="s">
        <v>128</v>
      </c>
      <c r="E856" s="86" t="s">
        <v>1054</v>
      </c>
      <c r="F856" s="87" t="s">
        <v>17</v>
      </c>
      <c r="G856" s="53">
        <v>1561.2</v>
      </c>
      <c r="H856" s="53"/>
    </row>
    <row r="857" spans="1:8" ht="28.5" x14ac:dyDescent="0.25">
      <c r="A857" s="8" t="s">
        <v>1063</v>
      </c>
      <c r="B857" s="87"/>
      <c r="C857" s="87"/>
      <c r="D857" s="87"/>
      <c r="E857" s="86"/>
      <c r="F857" s="87"/>
      <c r="G857" s="53">
        <v>415</v>
      </c>
      <c r="H857" s="53">
        <v>204</v>
      </c>
    </row>
    <row r="858" spans="1:8" x14ac:dyDescent="0.25">
      <c r="A858" s="87" t="s">
        <v>1734</v>
      </c>
      <c r="B858" s="87" t="s">
        <v>1059</v>
      </c>
      <c r="C858" s="87" t="s">
        <v>493</v>
      </c>
      <c r="D858" s="87" t="s">
        <v>670</v>
      </c>
      <c r="E858" s="86" t="s">
        <v>1054</v>
      </c>
      <c r="F858" s="87" t="s">
        <v>1064</v>
      </c>
      <c r="G858" s="53"/>
      <c r="H858" s="53"/>
    </row>
    <row r="859" spans="1:8" x14ac:dyDescent="0.25">
      <c r="A859" s="87"/>
      <c r="B859" s="87"/>
      <c r="C859" s="87"/>
      <c r="D859" s="87"/>
      <c r="E859" s="86"/>
      <c r="F859" s="87"/>
      <c r="G859" s="53"/>
      <c r="H859" s="53"/>
    </row>
    <row r="860" spans="1:8" x14ac:dyDescent="0.25">
      <c r="A860" s="87" t="s">
        <v>1734</v>
      </c>
      <c r="B860" s="87" t="s">
        <v>1065</v>
      </c>
      <c r="C860" s="87" t="s">
        <v>136</v>
      </c>
      <c r="D860" s="87" t="s">
        <v>1066</v>
      </c>
      <c r="E860" s="86" t="s">
        <v>1054</v>
      </c>
      <c r="F860" s="87" t="s">
        <v>1067</v>
      </c>
      <c r="G860" s="53"/>
      <c r="H860" s="53"/>
    </row>
    <row r="861" spans="1:8" x14ac:dyDescent="0.25">
      <c r="A861" s="87"/>
      <c r="B861" s="87"/>
      <c r="C861" s="87"/>
      <c r="D861" s="87"/>
      <c r="E861" s="86"/>
      <c r="F861" s="87"/>
      <c r="G861" s="53"/>
      <c r="H861" s="53"/>
    </row>
    <row r="862" spans="1:8" x14ac:dyDescent="0.25">
      <c r="A862" s="87" t="s">
        <v>1734</v>
      </c>
      <c r="B862" s="87" t="s">
        <v>1057</v>
      </c>
      <c r="C862" s="87" t="s">
        <v>136</v>
      </c>
      <c r="D862" s="87" t="s">
        <v>1066</v>
      </c>
      <c r="E862" s="86" t="s">
        <v>1054</v>
      </c>
      <c r="F862" s="87" t="s">
        <v>1067</v>
      </c>
      <c r="G862" s="53"/>
      <c r="H862" s="53"/>
    </row>
    <row r="863" spans="1:8" x14ac:dyDescent="0.25">
      <c r="A863" s="87"/>
      <c r="B863" s="87"/>
      <c r="C863" s="87"/>
      <c r="D863" s="87"/>
      <c r="E863" s="86"/>
      <c r="F863" s="87"/>
      <c r="G863" s="53"/>
      <c r="H863" s="53"/>
    </row>
    <row r="864" spans="1:8" x14ac:dyDescent="0.25">
      <c r="A864" s="87" t="s">
        <v>1734</v>
      </c>
      <c r="B864" s="87" t="s">
        <v>1068</v>
      </c>
      <c r="C864" s="87" t="s">
        <v>136</v>
      </c>
      <c r="D864" s="87" t="s">
        <v>1066</v>
      </c>
      <c r="E864" s="86" t="s">
        <v>1054</v>
      </c>
      <c r="F864" s="87" t="s">
        <v>1067</v>
      </c>
      <c r="G864" s="53"/>
      <c r="H864" s="53"/>
    </row>
    <row r="865" spans="1:8" x14ac:dyDescent="0.25">
      <c r="A865" s="87"/>
      <c r="B865" s="87"/>
      <c r="C865" s="87"/>
      <c r="D865" s="87"/>
      <c r="E865" s="86"/>
      <c r="F865" s="87"/>
      <c r="G865" s="53"/>
      <c r="H865" s="53"/>
    </row>
    <row r="866" spans="1:8" x14ac:dyDescent="0.25">
      <c r="A866" s="87" t="s">
        <v>1734</v>
      </c>
      <c r="B866" s="87" t="s">
        <v>1059</v>
      </c>
      <c r="C866" s="87" t="s">
        <v>493</v>
      </c>
      <c r="D866" s="87" t="s">
        <v>670</v>
      </c>
      <c r="E866" s="86" t="s">
        <v>1054</v>
      </c>
      <c r="F866" s="87" t="s">
        <v>1069</v>
      </c>
      <c r="G866" s="53"/>
      <c r="H866" s="53"/>
    </row>
    <row r="867" spans="1:8" x14ac:dyDescent="0.25">
      <c r="A867" s="87"/>
      <c r="B867" s="87"/>
      <c r="C867" s="87"/>
      <c r="D867" s="87"/>
      <c r="E867" s="86"/>
      <c r="F867" s="87"/>
      <c r="G867" s="53"/>
      <c r="H867" s="53"/>
    </row>
    <row r="868" spans="1:8" x14ac:dyDescent="0.25">
      <c r="A868" s="8" t="s">
        <v>1061</v>
      </c>
      <c r="B868" s="87" t="s">
        <v>1062</v>
      </c>
      <c r="C868" s="87" t="s">
        <v>127</v>
      </c>
      <c r="D868" s="87" t="s">
        <v>128</v>
      </c>
      <c r="E868" s="86" t="s">
        <v>1054</v>
      </c>
      <c r="F868" s="87" t="s">
        <v>20</v>
      </c>
      <c r="G868" s="53">
        <v>1645.2</v>
      </c>
      <c r="H868" s="53"/>
    </row>
    <row r="869" spans="1:8" ht="28.5" x14ac:dyDescent="0.25">
      <c r="A869" s="8" t="s">
        <v>1070</v>
      </c>
      <c r="B869" s="87"/>
      <c r="C869" s="87"/>
      <c r="D869" s="87"/>
      <c r="E869" s="86"/>
      <c r="F869" s="87"/>
      <c r="G869" s="53">
        <v>302</v>
      </c>
      <c r="H869" s="53">
        <v>434</v>
      </c>
    </row>
    <row r="870" spans="1:8" x14ac:dyDescent="0.25">
      <c r="A870" s="87" t="s">
        <v>1734</v>
      </c>
      <c r="B870" s="87" t="s">
        <v>1059</v>
      </c>
      <c r="C870" s="87" t="s">
        <v>493</v>
      </c>
      <c r="D870" s="87" t="s">
        <v>670</v>
      </c>
      <c r="E870" s="86" t="s">
        <v>1054</v>
      </c>
      <c r="F870" s="87" t="s">
        <v>1071</v>
      </c>
      <c r="G870" s="53"/>
      <c r="H870" s="53"/>
    </row>
    <row r="871" spans="1:8" x14ac:dyDescent="0.25">
      <c r="A871" s="87"/>
      <c r="B871" s="87"/>
      <c r="C871" s="87"/>
      <c r="D871" s="87"/>
      <c r="E871" s="86"/>
      <c r="F871" s="87"/>
      <c r="G871" s="53"/>
      <c r="H871" s="53"/>
    </row>
    <row r="872" spans="1:8" x14ac:dyDescent="0.25">
      <c r="A872" s="87" t="s">
        <v>1734</v>
      </c>
      <c r="B872" s="87" t="s">
        <v>693</v>
      </c>
      <c r="C872" s="87" t="s">
        <v>136</v>
      </c>
      <c r="D872" s="87" t="s">
        <v>1072</v>
      </c>
      <c r="E872" s="86" t="s">
        <v>1054</v>
      </c>
      <c r="F872" s="87" t="s">
        <v>51</v>
      </c>
      <c r="G872" s="53"/>
      <c r="H872" s="53"/>
    </row>
    <row r="873" spans="1:8" x14ac:dyDescent="0.25">
      <c r="A873" s="87"/>
      <c r="B873" s="87"/>
      <c r="C873" s="87"/>
      <c r="D873" s="87"/>
      <c r="E873" s="86"/>
      <c r="F873" s="87"/>
      <c r="G873" s="53"/>
      <c r="H873" s="53"/>
    </row>
    <row r="874" spans="1:8" x14ac:dyDescent="0.25">
      <c r="A874" s="87" t="s">
        <v>1734</v>
      </c>
      <c r="B874" s="87" t="s">
        <v>1059</v>
      </c>
      <c r="C874" s="87" t="s">
        <v>493</v>
      </c>
      <c r="D874" s="87" t="s">
        <v>670</v>
      </c>
      <c r="E874" s="86" t="s">
        <v>1054</v>
      </c>
      <c r="F874" s="87" t="s">
        <v>1073</v>
      </c>
      <c r="G874" s="53"/>
      <c r="H874" s="53"/>
    </row>
    <row r="875" spans="1:8" x14ac:dyDescent="0.25">
      <c r="A875" s="87"/>
      <c r="B875" s="87"/>
      <c r="C875" s="87"/>
      <c r="D875" s="87"/>
      <c r="E875" s="86"/>
      <c r="F875" s="87"/>
      <c r="G875" s="53"/>
      <c r="H875" s="53"/>
    </row>
    <row r="876" spans="1:8" x14ac:dyDescent="0.25">
      <c r="A876" s="87" t="s">
        <v>1734</v>
      </c>
      <c r="B876" s="87" t="s">
        <v>1057</v>
      </c>
      <c r="C876" s="87" t="s">
        <v>141</v>
      </c>
      <c r="D876" s="87" t="s">
        <v>1074</v>
      </c>
      <c r="E876" s="86" t="s">
        <v>1054</v>
      </c>
      <c r="F876" s="87" t="s">
        <v>1073</v>
      </c>
      <c r="G876" s="53"/>
      <c r="H876" s="53"/>
    </row>
    <row r="877" spans="1:8" x14ac:dyDescent="0.25">
      <c r="A877" s="87"/>
      <c r="B877" s="87"/>
      <c r="C877" s="87"/>
      <c r="D877" s="87"/>
      <c r="E877" s="86"/>
      <c r="F877" s="87"/>
      <c r="G877" s="53"/>
      <c r="H877" s="53"/>
    </row>
    <row r="878" spans="1:8" x14ac:dyDescent="0.25">
      <c r="A878" s="87" t="s">
        <v>1734</v>
      </c>
      <c r="B878" s="87" t="s">
        <v>1075</v>
      </c>
      <c r="C878" s="87" t="s">
        <v>1076</v>
      </c>
      <c r="D878" s="87" t="s">
        <v>1077</v>
      </c>
      <c r="E878" s="86" t="s">
        <v>1054</v>
      </c>
      <c r="F878" s="87" t="s">
        <v>1078</v>
      </c>
      <c r="G878" s="53"/>
      <c r="H878" s="53"/>
    </row>
    <row r="879" spans="1:8" x14ac:dyDescent="0.25">
      <c r="A879" s="87"/>
      <c r="B879" s="87"/>
      <c r="C879" s="87"/>
      <c r="D879" s="87"/>
      <c r="E879" s="86"/>
      <c r="F879" s="87"/>
      <c r="G879" s="53"/>
      <c r="H879" s="53"/>
    </row>
    <row r="880" spans="1:8" x14ac:dyDescent="0.25">
      <c r="A880" s="87" t="s">
        <v>1734</v>
      </c>
      <c r="B880" s="87" t="s">
        <v>1079</v>
      </c>
      <c r="C880" s="87" t="s">
        <v>1076</v>
      </c>
      <c r="D880" s="87" t="s">
        <v>1077</v>
      </c>
      <c r="E880" s="86" t="s">
        <v>1054</v>
      </c>
      <c r="F880" s="87" t="s">
        <v>1078</v>
      </c>
      <c r="G880" s="53"/>
      <c r="H880" s="53"/>
    </row>
    <row r="881" spans="1:8" x14ac:dyDescent="0.25">
      <c r="A881" s="87"/>
      <c r="B881" s="87"/>
      <c r="C881" s="87"/>
      <c r="D881" s="87"/>
      <c r="E881" s="86"/>
      <c r="F881" s="87"/>
      <c r="G881" s="53"/>
      <c r="H881" s="53"/>
    </row>
    <row r="882" spans="1:8" x14ac:dyDescent="0.25">
      <c r="A882" s="87" t="s">
        <v>1734</v>
      </c>
      <c r="B882" s="87" t="s">
        <v>1059</v>
      </c>
      <c r="C882" s="87" t="s">
        <v>493</v>
      </c>
      <c r="D882" s="87" t="s">
        <v>670</v>
      </c>
      <c r="E882" s="86" t="s">
        <v>1054</v>
      </c>
      <c r="F882" s="87" t="s">
        <v>1080</v>
      </c>
      <c r="G882" s="53"/>
      <c r="H882" s="53"/>
    </row>
    <row r="883" spans="1:8" x14ac:dyDescent="0.25">
      <c r="A883" s="87"/>
      <c r="B883" s="87"/>
      <c r="C883" s="87"/>
      <c r="D883" s="87"/>
      <c r="E883" s="86"/>
      <c r="F883" s="87"/>
      <c r="G883" s="53"/>
      <c r="H883" s="53"/>
    </row>
    <row r="884" spans="1:8" x14ac:dyDescent="0.25">
      <c r="A884" s="87" t="s">
        <v>1734</v>
      </c>
      <c r="B884" s="87" t="s">
        <v>577</v>
      </c>
      <c r="C884" s="87" t="s">
        <v>136</v>
      </c>
      <c r="D884" s="87" t="s">
        <v>1081</v>
      </c>
      <c r="E884" s="86" t="s">
        <v>1054</v>
      </c>
      <c r="F884" s="87" t="s">
        <v>1082</v>
      </c>
      <c r="G884" s="53"/>
      <c r="H884" s="53"/>
    </row>
    <row r="885" spans="1:8" x14ac:dyDescent="0.25">
      <c r="A885" s="87"/>
      <c r="B885" s="87"/>
      <c r="C885" s="87"/>
      <c r="D885" s="87"/>
      <c r="E885" s="86"/>
      <c r="F885" s="87"/>
      <c r="G885" s="53"/>
      <c r="H885" s="53"/>
    </row>
    <row r="886" spans="1:8" x14ac:dyDescent="0.25">
      <c r="A886" s="87" t="s">
        <v>1734</v>
      </c>
      <c r="B886" s="87" t="s">
        <v>1083</v>
      </c>
      <c r="C886" s="87" t="s">
        <v>136</v>
      </c>
      <c r="D886" s="87" t="s">
        <v>1081</v>
      </c>
      <c r="E886" s="86" t="s">
        <v>1054</v>
      </c>
      <c r="F886" s="87" t="s">
        <v>1082</v>
      </c>
      <c r="G886" s="53"/>
      <c r="H886" s="53"/>
    </row>
    <row r="887" spans="1:8" x14ac:dyDescent="0.25">
      <c r="A887" s="87"/>
      <c r="B887" s="87"/>
      <c r="C887" s="87"/>
      <c r="D887" s="87"/>
      <c r="E887" s="86"/>
      <c r="F887" s="87"/>
      <c r="G887" s="53"/>
      <c r="H887" s="53"/>
    </row>
    <row r="888" spans="1:8" x14ac:dyDescent="0.25">
      <c r="A888" s="87" t="s">
        <v>1734</v>
      </c>
      <c r="B888" s="87" t="s">
        <v>1059</v>
      </c>
      <c r="C888" s="87" t="s">
        <v>493</v>
      </c>
      <c r="D888" s="87" t="s">
        <v>670</v>
      </c>
      <c r="E888" s="86" t="s">
        <v>1054</v>
      </c>
      <c r="F888" s="87" t="s">
        <v>1084</v>
      </c>
      <c r="G888" s="53"/>
      <c r="H888" s="53"/>
    </row>
    <row r="889" spans="1:8" x14ac:dyDescent="0.25">
      <c r="A889" s="87"/>
      <c r="B889" s="87"/>
      <c r="C889" s="87"/>
      <c r="D889" s="87"/>
      <c r="E889" s="86"/>
      <c r="F889" s="87"/>
      <c r="G889" s="53"/>
      <c r="H889" s="53"/>
    </row>
    <row r="890" spans="1:8" x14ac:dyDescent="0.25">
      <c r="A890" s="8" t="s">
        <v>1061</v>
      </c>
      <c r="B890" s="87" t="s">
        <v>1085</v>
      </c>
      <c r="C890" s="87" t="s">
        <v>127</v>
      </c>
      <c r="D890" s="87" t="s">
        <v>128</v>
      </c>
      <c r="E890" s="86" t="s">
        <v>1054</v>
      </c>
      <c r="F890" s="87" t="s">
        <v>20</v>
      </c>
      <c r="G890" s="53">
        <v>1907.38</v>
      </c>
      <c r="H890" s="53"/>
    </row>
    <row r="891" spans="1:8" x14ac:dyDescent="0.25">
      <c r="A891" s="3" t="s">
        <v>1086</v>
      </c>
      <c r="B891" s="87"/>
      <c r="C891" s="87"/>
      <c r="D891" s="87"/>
      <c r="E891" s="86"/>
      <c r="F891" s="87"/>
      <c r="G891" s="53">
        <v>553</v>
      </c>
      <c r="H891" s="53">
        <v>204</v>
      </c>
    </row>
    <row r="892" spans="1:8" x14ac:dyDescent="0.25">
      <c r="A892" s="87" t="s">
        <v>1734</v>
      </c>
      <c r="B892" s="87" t="s">
        <v>1087</v>
      </c>
      <c r="C892" s="86" t="s">
        <v>1088</v>
      </c>
      <c r="D892" s="87" t="s">
        <v>251</v>
      </c>
      <c r="E892" s="92" t="s">
        <v>1089</v>
      </c>
      <c r="F892" s="87">
        <v>2</v>
      </c>
      <c r="G892" s="104">
        <v>1000</v>
      </c>
      <c r="H892" s="104">
        <v>0</v>
      </c>
    </row>
    <row r="893" spans="1:8" x14ac:dyDescent="0.25">
      <c r="A893" s="87"/>
      <c r="B893" s="87"/>
      <c r="C893" s="86"/>
      <c r="D893" s="87"/>
      <c r="E893" s="92"/>
      <c r="F893" s="87"/>
      <c r="G893" s="104"/>
      <c r="H893" s="104"/>
    </row>
    <row r="894" spans="1:8" x14ac:dyDescent="0.25">
      <c r="A894" s="87"/>
      <c r="B894" s="87"/>
      <c r="C894" s="86"/>
      <c r="D894" s="87"/>
      <c r="E894" s="92"/>
      <c r="F894" s="87"/>
      <c r="G894" s="104"/>
      <c r="H894" s="104"/>
    </row>
    <row r="895" spans="1:8" x14ac:dyDescent="0.25">
      <c r="A895" s="87" t="s">
        <v>1734</v>
      </c>
      <c r="B895" s="87" t="s">
        <v>1090</v>
      </c>
      <c r="C895" s="86" t="s">
        <v>1088</v>
      </c>
      <c r="D895" s="87" t="s">
        <v>251</v>
      </c>
      <c r="E895" s="92" t="s">
        <v>1089</v>
      </c>
      <c r="F895" s="87">
        <v>3</v>
      </c>
      <c r="G895" s="104">
        <v>899</v>
      </c>
      <c r="H895" s="104">
        <v>0</v>
      </c>
    </row>
    <row r="896" spans="1:8" x14ac:dyDescent="0.25">
      <c r="A896" s="87"/>
      <c r="B896" s="87"/>
      <c r="C896" s="86"/>
      <c r="D896" s="87"/>
      <c r="E896" s="92"/>
      <c r="F896" s="87"/>
      <c r="G896" s="104"/>
      <c r="H896" s="104"/>
    </row>
    <row r="897" spans="1:8" x14ac:dyDescent="0.25">
      <c r="A897" s="87"/>
      <c r="B897" s="87"/>
      <c r="C897" s="86"/>
      <c r="D897" s="87"/>
      <c r="E897" s="92"/>
      <c r="F897" s="87"/>
      <c r="G897" s="104"/>
      <c r="H897" s="104"/>
    </row>
    <row r="898" spans="1:8" x14ac:dyDescent="0.25">
      <c r="A898" s="87" t="s">
        <v>1734</v>
      </c>
      <c r="B898" s="87" t="s">
        <v>1091</v>
      </c>
      <c r="C898" s="86" t="s">
        <v>1088</v>
      </c>
      <c r="D898" s="87" t="s">
        <v>251</v>
      </c>
      <c r="E898" s="92" t="s">
        <v>1089</v>
      </c>
      <c r="F898" s="87">
        <v>3</v>
      </c>
      <c r="G898" s="104">
        <v>0</v>
      </c>
      <c r="H898" s="104">
        <v>0</v>
      </c>
    </row>
    <row r="899" spans="1:8" x14ac:dyDescent="0.25">
      <c r="A899" s="87"/>
      <c r="B899" s="87"/>
      <c r="C899" s="86"/>
      <c r="D899" s="87"/>
      <c r="E899" s="92"/>
      <c r="F899" s="87"/>
      <c r="G899" s="104"/>
      <c r="H899" s="104"/>
    </row>
    <row r="900" spans="1:8" x14ac:dyDescent="0.25">
      <c r="A900" s="87"/>
      <c r="B900" s="87"/>
      <c r="C900" s="86"/>
      <c r="D900" s="87"/>
      <c r="E900" s="92"/>
      <c r="F900" s="87"/>
      <c r="G900" s="104"/>
      <c r="H900" s="104"/>
    </row>
    <row r="901" spans="1:8" x14ac:dyDescent="0.25">
      <c r="A901" s="87" t="s">
        <v>1734</v>
      </c>
      <c r="B901" s="87" t="s">
        <v>1092</v>
      </c>
      <c r="C901" s="86" t="s">
        <v>1093</v>
      </c>
      <c r="D901" s="87" t="s">
        <v>1094</v>
      </c>
      <c r="E901" s="92" t="s">
        <v>1089</v>
      </c>
      <c r="F901" s="87">
        <v>1</v>
      </c>
      <c r="G901" s="104">
        <v>0</v>
      </c>
      <c r="H901" s="104">
        <v>0</v>
      </c>
    </row>
    <row r="902" spans="1:8" x14ac:dyDescent="0.25">
      <c r="A902" s="87"/>
      <c r="B902" s="87"/>
      <c r="C902" s="86"/>
      <c r="D902" s="87"/>
      <c r="E902" s="92"/>
      <c r="F902" s="87"/>
      <c r="G902" s="104"/>
      <c r="H902" s="104"/>
    </row>
    <row r="903" spans="1:8" x14ac:dyDescent="0.25">
      <c r="A903" s="87"/>
      <c r="B903" s="87"/>
      <c r="C903" s="86"/>
      <c r="D903" s="87"/>
      <c r="E903" s="92"/>
      <c r="F903" s="87"/>
      <c r="G903" s="104"/>
      <c r="H903" s="104"/>
    </row>
    <row r="904" spans="1:8" x14ac:dyDescent="0.25">
      <c r="A904" s="87" t="s">
        <v>1734</v>
      </c>
      <c r="B904" s="87" t="s">
        <v>1095</v>
      </c>
      <c r="C904" s="87" t="s">
        <v>1096</v>
      </c>
      <c r="D904" s="87" t="s">
        <v>1097</v>
      </c>
      <c r="E904" s="92" t="s">
        <v>1089</v>
      </c>
      <c r="F904" s="87">
        <v>1</v>
      </c>
      <c r="G904" s="55">
        <v>0</v>
      </c>
      <c r="H904" s="55">
        <v>0</v>
      </c>
    </row>
    <row r="905" spans="1:8" x14ac:dyDescent="0.25">
      <c r="A905" s="87"/>
      <c r="B905" s="92"/>
      <c r="C905" s="92"/>
      <c r="D905" s="92"/>
      <c r="E905" s="92"/>
      <c r="F905" s="92"/>
      <c r="G905" s="55"/>
      <c r="H905" s="55"/>
    </row>
    <row r="906" spans="1:8" x14ac:dyDescent="0.25">
      <c r="A906" s="87"/>
      <c r="B906" s="92"/>
      <c r="C906" s="92"/>
      <c r="D906" s="92"/>
      <c r="E906" s="92"/>
      <c r="F906" s="92"/>
      <c r="G906" s="55"/>
      <c r="H906" s="55"/>
    </row>
    <row r="907" spans="1:8" x14ac:dyDescent="0.25">
      <c r="A907" s="87" t="s">
        <v>1734</v>
      </c>
      <c r="B907" s="87" t="s">
        <v>1098</v>
      </c>
      <c r="C907" s="87" t="s">
        <v>1099</v>
      </c>
      <c r="D907" s="87" t="s">
        <v>1099</v>
      </c>
      <c r="E907" s="92" t="s">
        <v>1089</v>
      </c>
      <c r="F907" s="87">
        <v>2</v>
      </c>
      <c r="G907" s="55">
        <v>0</v>
      </c>
      <c r="H907" s="55">
        <v>0</v>
      </c>
    </row>
    <row r="908" spans="1:8" x14ac:dyDescent="0.25">
      <c r="A908" s="87"/>
      <c r="B908" s="92"/>
      <c r="C908" s="92"/>
      <c r="D908" s="92"/>
      <c r="E908" s="92"/>
      <c r="F908" s="92"/>
      <c r="G908" s="55"/>
      <c r="H908" s="55"/>
    </row>
    <row r="909" spans="1:8" x14ac:dyDescent="0.25">
      <c r="A909" s="87"/>
      <c r="B909" s="92"/>
      <c r="C909" s="92"/>
      <c r="D909" s="92"/>
      <c r="E909" s="92"/>
      <c r="F909" s="92"/>
      <c r="G909" s="55"/>
      <c r="H909" s="55"/>
    </row>
    <row r="910" spans="1:8" x14ac:dyDescent="0.25">
      <c r="A910" s="87" t="s">
        <v>1734</v>
      </c>
      <c r="B910" s="87" t="s">
        <v>1100</v>
      </c>
      <c r="C910" s="87" t="s">
        <v>1099</v>
      </c>
      <c r="D910" s="87" t="s">
        <v>1099</v>
      </c>
      <c r="E910" s="92" t="s">
        <v>1089</v>
      </c>
      <c r="F910" s="87">
        <v>2</v>
      </c>
      <c r="G910" s="55">
        <v>0</v>
      </c>
      <c r="H910" s="55">
        <v>0</v>
      </c>
    </row>
    <row r="911" spans="1:8" x14ac:dyDescent="0.25">
      <c r="A911" s="87"/>
      <c r="B911" s="92"/>
      <c r="C911" s="92"/>
      <c r="D911" s="92"/>
      <c r="E911" s="92"/>
      <c r="F911" s="92"/>
      <c r="G911" s="55">
        <v>571.01</v>
      </c>
      <c r="H911" s="55"/>
    </row>
    <row r="912" spans="1:8" x14ac:dyDescent="0.25">
      <c r="A912" s="87"/>
      <c r="B912" s="92"/>
      <c r="C912" s="92"/>
      <c r="D912" s="92"/>
      <c r="E912" s="92"/>
      <c r="F912" s="92"/>
      <c r="G912" s="55"/>
      <c r="H912" s="55"/>
    </row>
    <row r="913" spans="1:8" ht="28.5" customHeight="1" x14ac:dyDescent="0.25">
      <c r="A913" s="87" t="s">
        <v>1734</v>
      </c>
      <c r="B913" s="92" t="s">
        <v>1101</v>
      </c>
      <c r="C913" s="87" t="s">
        <v>1099</v>
      </c>
      <c r="D913" s="87" t="s">
        <v>1099</v>
      </c>
      <c r="E913" s="92" t="s">
        <v>1089</v>
      </c>
      <c r="F913" s="16">
        <v>2</v>
      </c>
      <c r="G913" s="55"/>
      <c r="H913" s="55"/>
    </row>
    <row r="914" spans="1:8" x14ac:dyDescent="0.25">
      <c r="A914" s="87"/>
      <c r="B914" s="92"/>
      <c r="C914" s="92"/>
      <c r="D914" s="92"/>
      <c r="E914" s="92"/>
      <c r="F914" s="16"/>
      <c r="G914" s="55">
        <v>746.99</v>
      </c>
      <c r="H914" s="55"/>
    </row>
    <row r="915" spans="1:8" x14ac:dyDescent="0.25">
      <c r="A915" s="87"/>
      <c r="B915" s="92"/>
      <c r="C915" s="92"/>
      <c r="D915" s="92"/>
      <c r="E915" s="92"/>
      <c r="F915" s="16"/>
      <c r="G915" s="55"/>
      <c r="H915" s="55"/>
    </row>
    <row r="916" spans="1:8" x14ac:dyDescent="0.25">
      <c r="A916" s="87" t="s">
        <v>1734</v>
      </c>
      <c r="B916" s="87" t="s">
        <v>1102</v>
      </c>
      <c r="C916" s="87" t="s">
        <v>1103</v>
      </c>
      <c r="D916" s="87" t="s">
        <v>1103</v>
      </c>
      <c r="E916" s="92" t="s">
        <v>1089</v>
      </c>
      <c r="F916" s="87">
        <v>1</v>
      </c>
      <c r="G916" s="55">
        <v>0</v>
      </c>
      <c r="H916" s="55">
        <v>0</v>
      </c>
    </row>
    <row r="917" spans="1:8" x14ac:dyDescent="0.25">
      <c r="A917" s="87"/>
      <c r="B917" s="92"/>
      <c r="C917" s="92"/>
      <c r="D917" s="92"/>
      <c r="E917" s="92"/>
      <c r="F917" s="92"/>
      <c r="G917" s="55">
        <v>999.99</v>
      </c>
      <c r="H917" s="55"/>
    </row>
    <row r="918" spans="1:8" x14ac:dyDescent="0.25">
      <c r="A918" s="87"/>
      <c r="B918" s="92"/>
      <c r="C918" s="92"/>
      <c r="D918" s="92"/>
      <c r="E918" s="92"/>
      <c r="F918" s="92"/>
      <c r="G918" s="55"/>
      <c r="H918" s="55"/>
    </row>
    <row r="919" spans="1:8" x14ac:dyDescent="0.25">
      <c r="A919" s="87" t="s">
        <v>1734</v>
      </c>
      <c r="B919" s="87" t="s">
        <v>1104</v>
      </c>
      <c r="C919" s="87" t="s">
        <v>1105</v>
      </c>
      <c r="D919" s="87" t="s">
        <v>1106</v>
      </c>
      <c r="E919" s="92" t="s">
        <v>1089</v>
      </c>
      <c r="F919" s="87">
        <v>1</v>
      </c>
      <c r="G919" s="55"/>
      <c r="H919" s="55">
        <v>250.55</v>
      </c>
    </row>
    <row r="920" spans="1:8" x14ac:dyDescent="0.25">
      <c r="A920" s="87"/>
      <c r="B920" s="92"/>
      <c r="C920" s="92"/>
      <c r="D920" s="92"/>
      <c r="E920" s="92"/>
      <c r="F920" s="92"/>
      <c r="G920" s="55"/>
      <c r="H920" s="55"/>
    </row>
    <row r="921" spans="1:8" x14ac:dyDescent="0.25">
      <c r="A921" s="87"/>
      <c r="B921" s="92"/>
      <c r="C921" s="92"/>
      <c r="D921" s="92"/>
      <c r="E921" s="92"/>
      <c r="F921" s="92"/>
      <c r="G921" s="55"/>
      <c r="H921" s="55"/>
    </row>
    <row r="922" spans="1:8" x14ac:dyDescent="0.25">
      <c r="A922" s="87" t="s">
        <v>1734</v>
      </c>
      <c r="B922" s="87" t="s">
        <v>1734</v>
      </c>
      <c r="C922" s="87" t="s">
        <v>1107</v>
      </c>
      <c r="D922" s="87" t="s">
        <v>1734</v>
      </c>
      <c r="E922" s="92" t="s">
        <v>1108</v>
      </c>
      <c r="F922" s="87" t="s">
        <v>1734</v>
      </c>
      <c r="G922" s="106"/>
      <c r="H922" s="106"/>
    </row>
    <row r="923" spans="1:8" x14ac:dyDescent="0.25">
      <c r="A923" s="87"/>
      <c r="B923" s="87"/>
      <c r="C923" s="92"/>
      <c r="D923" s="92"/>
      <c r="E923" s="92"/>
      <c r="F923" s="92"/>
      <c r="G923" s="106"/>
      <c r="H923" s="106"/>
    </row>
    <row r="924" spans="1:8" x14ac:dyDescent="0.25">
      <c r="A924" s="87"/>
      <c r="B924" s="87"/>
      <c r="C924" s="92"/>
      <c r="D924" s="92"/>
      <c r="E924" s="92"/>
      <c r="F924" s="92"/>
      <c r="G924" s="106"/>
      <c r="H924" s="106"/>
    </row>
    <row r="925" spans="1:8" x14ac:dyDescent="0.25">
      <c r="A925" s="89" t="s">
        <v>1109</v>
      </c>
      <c r="B925" s="89" t="s">
        <v>1110</v>
      </c>
      <c r="C925" s="89" t="s">
        <v>493</v>
      </c>
      <c r="D925" s="89" t="s">
        <v>1111</v>
      </c>
      <c r="E925" s="89" t="s">
        <v>1112</v>
      </c>
      <c r="F925" s="105" t="s">
        <v>1113</v>
      </c>
      <c r="G925" s="50">
        <v>5677.96</v>
      </c>
      <c r="H925" s="30">
        <v>6709</v>
      </c>
    </row>
    <row r="926" spans="1:8" x14ac:dyDescent="0.25">
      <c r="A926" s="89"/>
      <c r="B926" s="89"/>
      <c r="C926" s="89"/>
      <c r="D926" s="89"/>
      <c r="E926" s="89"/>
      <c r="F926" s="105"/>
      <c r="G926" s="30">
        <v>2000</v>
      </c>
      <c r="H926" s="30">
        <v>2784</v>
      </c>
    </row>
    <row r="927" spans="1:8" x14ac:dyDescent="0.25">
      <c r="A927" s="89"/>
      <c r="B927" s="89"/>
      <c r="C927" s="89"/>
      <c r="D927" s="89"/>
      <c r="E927" s="89"/>
      <c r="F927" s="105"/>
      <c r="G927" s="31"/>
      <c r="H927" s="30">
        <v>0</v>
      </c>
    </row>
    <row r="928" spans="1:8" x14ac:dyDescent="0.25">
      <c r="A928" s="89" t="s">
        <v>1114</v>
      </c>
      <c r="B928" s="89" t="s">
        <v>1115</v>
      </c>
      <c r="C928" s="89" t="s">
        <v>141</v>
      </c>
      <c r="D928" s="89" t="s">
        <v>1116</v>
      </c>
      <c r="E928" s="89" t="s">
        <v>1112</v>
      </c>
      <c r="F928" s="105" t="s">
        <v>238</v>
      </c>
      <c r="G928" s="30">
        <v>0</v>
      </c>
      <c r="H928" s="30">
        <v>0</v>
      </c>
    </row>
    <row r="929" spans="1:8" x14ac:dyDescent="0.25">
      <c r="A929" s="89"/>
      <c r="B929" s="89"/>
      <c r="C929" s="89"/>
      <c r="D929" s="89"/>
      <c r="E929" s="89"/>
      <c r="F929" s="105"/>
      <c r="G929" s="30">
        <v>1000</v>
      </c>
      <c r="H929" s="30">
        <v>0</v>
      </c>
    </row>
    <row r="930" spans="1:8" x14ac:dyDescent="0.25">
      <c r="A930" s="89"/>
      <c r="B930" s="89"/>
      <c r="C930" s="89"/>
      <c r="D930" s="89"/>
      <c r="E930" s="89"/>
      <c r="F930" s="105"/>
      <c r="G930" s="31"/>
      <c r="H930" s="30">
        <v>0</v>
      </c>
    </row>
    <row r="931" spans="1:8" x14ac:dyDescent="0.25">
      <c r="A931" s="89" t="s">
        <v>1117</v>
      </c>
      <c r="B931" s="89" t="s">
        <v>1118</v>
      </c>
      <c r="C931" s="89" t="s">
        <v>141</v>
      </c>
      <c r="D931" s="89" t="s">
        <v>1119</v>
      </c>
      <c r="E931" s="89" t="s">
        <v>1112</v>
      </c>
      <c r="F931" s="105" t="s">
        <v>562</v>
      </c>
      <c r="G931" s="50">
        <v>2838.98</v>
      </c>
      <c r="H931" s="30">
        <v>4713</v>
      </c>
    </row>
    <row r="932" spans="1:8" x14ac:dyDescent="0.25">
      <c r="A932" s="89"/>
      <c r="B932" s="89"/>
      <c r="C932" s="89"/>
      <c r="D932" s="89"/>
      <c r="E932" s="89"/>
      <c r="F932" s="105"/>
      <c r="G932" s="30">
        <v>1000</v>
      </c>
      <c r="H932" s="30">
        <v>0</v>
      </c>
    </row>
    <row r="933" spans="1:8" x14ac:dyDescent="0.25">
      <c r="A933" s="89"/>
      <c r="B933" s="89"/>
      <c r="C933" s="89"/>
      <c r="D933" s="89"/>
      <c r="E933" s="89"/>
      <c r="F933" s="105"/>
      <c r="G933" s="31"/>
      <c r="H933" s="30">
        <v>0</v>
      </c>
    </row>
    <row r="934" spans="1:8" x14ac:dyDescent="0.25">
      <c r="A934" s="89" t="s">
        <v>1120</v>
      </c>
      <c r="B934" s="89" t="s">
        <v>1121</v>
      </c>
      <c r="C934" s="89" t="s">
        <v>141</v>
      </c>
      <c r="D934" s="89" t="s">
        <v>1122</v>
      </c>
      <c r="E934" s="89" t="s">
        <v>1112</v>
      </c>
      <c r="F934" s="105" t="s">
        <v>108</v>
      </c>
      <c r="G934" s="30">
        <v>0</v>
      </c>
      <c r="H934" s="30">
        <v>0</v>
      </c>
    </row>
    <row r="935" spans="1:8" x14ac:dyDescent="0.25">
      <c r="A935" s="89"/>
      <c r="B935" s="89"/>
      <c r="C935" s="89"/>
      <c r="D935" s="89"/>
      <c r="E935" s="89"/>
      <c r="F935" s="105"/>
      <c r="G935" s="30">
        <v>0</v>
      </c>
      <c r="H935" s="30">
        <v>0</v>
      </c>
    </row>
    <row r="936" spans="1:8" x14ac:dyDescent="0.25">
      <c r="A936" s="89"/>
      <c r="B936" s="89"/>
      <c r="C936" s="89"/>
      <c r="D936" s="89"/>
      <c r="E936" s="89"/>
      <c r="F936" s="105"/>
      <c r="G936" s="31"/>
      <c r="H936" s="30">
        <v>0</v>
      </c>
    </row>
    <row r="937" spans="1:8" x14ac:dyDescent="0.25">
      <c r="A937" s="89" t="s">
        <v>1123</v>
      </c>
      <c r="B937" s="89" t="s">
        <v>1124</v>
      </c>
      <c r="C937" s="89" t="s">
        <v>141</v>
      </c>
      <c r="D937" s="89" t="s">
        <v>1122</v>
      </c>
      <c r="E937" s="89" t="s">
        <v>1112</v>
      </c>
      <c r="F937" s="105" t="s">
        <v>108</v>
      </c>
      <c r="G937" s="50">
        <v>2838.98</v>
      </c>
      <c r="H937" s="30">
        <v>3638</v>
      </c>
    </row>
    <row r="938" spans="1:8" x14ac:dyDescent="0.25">
      <c r="A938" s="89"/>
      <c r="B938" s="89"/>
      <c r="C938" s="89"/>
      <c r="D938" s="89"/>
      <c r="E938" s="89"/>
      <c r="F938" s="105"/>
      <c r="G938" s="50">
        <v>1000</v>
      </c>
      <c r="H938" s="30">
        <v>0</v>
      </c>
    </row>
    <row r="939" spans="1:8" x14ac:dyDescent="0.25">
      <c r="A939" s="89"/>
      <c r="B939" s="89"/>
      <c r="C939" s="89"/>
      <c r="D939" s="89"/>
      <c r="E939" s="89"/>
      <c r="F939" s="105"/>
      <c r="G939" s="31"/>
      <c r="H939" s="30">
        <v>0</v>
      </c>
    </row>
    <row r="940" spans="1:8" x14ac:dyDescent="0.25">
      <c r="A940" s="89" t="s">
        <v>1125</v>
      </c>
      <c r="B940" s="89" t="s">
        <v>1126</v>
      </c>
      <c r="C940" s="89" t="s">
        <v>143</v>
      </c>
      <c r="D940" s="89" t="s">
        <v>1127</v>
      </c>
      <c r="E940" s="89" t="s">
        <v>1112</v>
      </c>
      <c r="F940" s="105" t="s">
        <v>1128</v>
      </c>
      <c r="G940" s="30">
        <v>0</v>
      </c>
      <c r="H940" s="30">
        <v>3267</v>
      </c>
    </row>
    <row r="941" spans="1:8" x14ac:dyDescent="0.25">
      <c r="A941" s="89"/>
      <c r="B941" s="89"/>
      <c r="C941" s="89"/>
      <c r="D941" s="89"/>
      <c r="E941" s="89"/>
      <c r="F941" s="105"/>
      <c r="G941" s="30">
        <v>1000</v>
      </c>
      <c r="H941" s="30">
        <v>2784</v>
      </c>
    </row>
    <row r="942" spans="1:8" x14ac:dyDescent="0.25">
      <c r="A942" s="89"/>
      <c r="B942" s="89"/>
      <c r="C942" s="89"/>
      <c r="D942" s="89"/>
      <c r="E942" s="89"/>
      <c r="F942" s="105"/>
      <c r="G942" s="31"/>
      <c r="H942" s="30">
        <v>0</v>
      </c>
    </row>
    <row r="943" spans="1:8" x14ac:dyDescent="0.25">
      <c r="A943" s="89" t="s">
        <v>1129</v>
      </c>
      <c r="B943" s="89" t="s">
        <v>1130</v>
      </c>
      <c r="C943" s="89" t="s">
        <v>143</v>
      </c>
      <c r="D943" s="89" t="s">
        <v>1127</v>
      </c>
      <c r="E943" s="89" t="s">
        <v>1112</v>
      </c>
      <c r="F943" s="105" t="s">
        <v>385</v>
      </c>
      <c r="G943" s="50">
        <v>5677.96</v>
      </c>
      <c r="H943" s="30">
        <v>7113</v>
      </c>
    </row>
    <row r="944" spans="1:8" x14ac:dyDescent="0.25">
      <c r="A944" s="89"/>
      <c r="B944" s="89"/>
      <c r="C944" s="89"/>
      <c r="D944" s="89"/>
      <c r="E944" s="89"/>
      <c r="F944" s="105"/>
      <c r="G944" s="50">
        <v>2000</v>
      </c>
      <c r="H944" s="30">
        <v>0</v>
      </c>
    </row>
    <row r="945" spans="1:8" x14ac:dyDescent="0.25">
      <c r="A945" s="89"/>
      <c r="B945" s="89"/>
      <c r="C945" s="89"/>
      <c r="D945" s="89"/>
      <c r="E945" s="89"/>
      <c r="F945" s="105"/>
      <c r="G945" s="31"/>
      <c r="H945" s="30">
        <v>0</v>
      </c>
    </row>
    <row r="946" spans="1:8" x14ac:dyDescent="0.25">
      <c r="A946" s="89" t="s">
        <v>1131</v>
      </c>
      <c r="B946" s="89" t="s">
        <v>1132</v>
      </c>
      <c r="C946" s="89" t="s">
        <v>154</v>
      </c>
      <c r="D946" s="89" t="s">
        <v>128</v>
      </c>
      <c r="E946" s="89" t="s">
        <v>1112</v>
      </c>
      <c r="F946" s="105" t="s">
        <v>80</v>
      </c>
      <c r="G946" s="50">
        <v>5677.96</v>
      </c>
      <c r="H946" s="30">
        <v>4251</v>
      </c>
    </row>
    <row r="947" spans="1:8" x14ac:dyDescent="0.25">
      <c r="A947" s="89"/>
      <c r="B947" s="89"/>
      <c r="C947" s="89"/>
      <c r="D947" s="89"/>
      <c r="E947" s="89"/>
      <c r="F947" s="105"/>
      <c r="G947" s="50">
        <v>2000</v>
      </c>
      <c r="H947" s="30">
        <v>0</v>
      </c>
    </row>
    <row r="948" spans="1:8" x14ac:dyDescent="0.25">
      <c r="A948" s="89"/>
      <c r="B948" s="89"/>
      <c r="C948" s="89"/>
      <c r="D948" s="89"/>
      <c r="E948" s="89"/>
      <c r="F948" s="105"/>
      <c r="G948" s="31"/>
      <c r="H948" s="30">
        <v>0</v>
      </c>
    </row>
    <row r="949" spans="1:8" x14ac:dyDescent="0.25">
      <c r="A949" s="89" t="s">
        <v>1133</v>
      </c>
      <c r="B949" s="89" t="s">
        <v>1134</v>
      </c>
      <c r="C949" s="89" t="s">
        <v>154</v>
      </c>
      <c r="D949" s="89" t="s">
        <v>128</v>
      </c>
      <c r="E949" s="89" t="s">
        <v>1112</v>
      </c>
      <c r="F949" s="105" t="s">
        <v>391</v>
      </c>
      <c r="G949" s="50">
        <v>2838.98</v>
      </c>
      <c r="H949" s="30">
        <v>0</v>
      </c>
    </row>
    <row r="950" spans="1:8" x14ac:dyDescent="0.25">
      <c r="A950" s="89"/>
      <c r="B950" s="89"/>
      <c r="C950" s="89"/>
      <c r="D950" s="89"/>
      <c r="E950" s="89"/>
      <c r="F950" s="105"/>
      <c r="G950" s="30">
        <v>2000</v>
      </c>
      <c r="H950" s="30">
        <v>2784</v>
      </c>
    </row>
    <row r="951" spans="1:8" x14ac:dyDescent="0.25">
      <c r="A951" s="89"/>
      <c r="B951" s="89"/>
      <c r="C951" s="89"/>
      <c r="D951" s="89"/>
      <c r="E951" s="89"/>
      <c r="F951" s="105"/>
      <c r="G951" s="31"/>
      <c r="H951" s="30">
        <v>0</v>
      </c>
    </row>
    <row r="952" spans="1:8" x14ac:dyDescent="0.25">
      <c r="A952" s="89" t="s">
        <v>1135</v>
      </c>
      <c r="B952" s="89" t="s">
        <v>1136</v>
      </c>
      <c r="C952" s="89" t="s">
        <v>154</v>
      </c>
      <c r="D952" s="89" t="s">
        <v>128</v>
      </c>
      <c r="E952" s="89" t="s">
        <v>1112</v>
      </c>
      <c r="F952" s="105" t="s">
        <v>88</v>
      </c>
      <c r="G952" s="50">
        <v>5677.96</v>
      </c>
      <c r="H952" s="30">
        <v>4120</v>
      </c>
    </row>
    <row r="953" spans="1:8" x14ac:dyDescent="0.25">
      <c r="A953" s="89"/>
      <c r="B953" s="89"/>
      <c r="C953" s="89"/>
      <c r="D953" s="89"/>
      <c r="E953" s="89"/>
      <c r="F953" s="105"/>
      <c r="G953" s="30">
        <v>2000</v>
      </c>
      <c r="H953" s="30">
        <v>2784</v>
      </c>
    </row>
    <row r="954" spans="1:8" x14ac:dyDescent="0.25">
      <c r="A954" s="89"/>
      <c r="B954" s="89"/>
      <c r="C954" s="89"/>
      <c r="D954" s="89"/>
      <c r="E954" s="89"/>
      <c r="F954" s="105"/>
      <c r="G954" s="31"/>
      <c r="H954" s="30">
        <v>0</v>
      </c>
    </row>
    <row r="955" spans="1:8" x14ac:dyDescent="0.25">
      <c r="A955" s="89" t="s">
        <v>1137</v>
      </c>
      <c r="B955" s="89" t="s">
        <v>1138</v>
      </c>
      <c r="C955" s="89" t="s">
        <v>154</v>
      </c>
      <c r="D955" s="89" t="s">
        <v>128</v>
      </c>
      <c r="E955" s="89" t="s">
        <v>1112</v>
      </c>
      <c r="F955" s="105" t="s">
        <v>93</v>
      </c>
      <c r="G955" s="50">
        <v>5677.96</v>
      </c>
      <c r="H955" s="30">
        <v>4338</v>
      </c>
    </row>
    <row r="956" spans="1:8" x14ac:dyDescent="0.25">
      <c r="A956" s="89"/>
      <c r="B956" s="89"/>
      <c r="C956" s="89"/>
      <c r="D956" s="89"/>
      <c r="E956" s="89"/>
      <c r="F956" s="105"/>
      <c r="G956" s="50">
        <v>2000</v>
      </c>
      <c r="H956" s="30">
        <v>0</v>
      </c>
    </row>
    <row r="957" spans="1:8" x14ac:dyDescent="0.25">
      <c r="A957" s="89"/>
      <c r="B957" s="89"/>
      <c r="C957" s="89"/>
      <c r="D957" s="89"/>
      <c r="E957" s="89"/>
      <c r="F957" s="105"/>
      <c r="G957" s="31"/>
      <c r="H957" s="30">
        <v>0</v>
      </c>
    </row>
    <row r="958" spans="1:8" x14ac:dyDescent="0.25">
      <c r="A958" s="89" t="s">
        <v>1139</v>
      </c>
      <c r="B958" s="89" t="s">
        <v>1140</v>
      </c>
      <c r="C958" s="89" t="s">
        <v>141</v>
      </c>
      <c r="D958" s="89" t="s">
        <v>1141</v>
      </c>
      <c r="E958" s="89" t="s">
        <v>1112</v>
      </c>
      <c r="F958" s="105" t="s">
        <v>238</v>
      </c>
      <c r="G958" s="30">
        <v>0</v>
      </c>
      <c r="H958" s="30">
        <v>0</v>
      </c>
    </row>
    <row r="959" spans="1:8" x14ac:dyDescent="0.25">
      <c r="A959" s="89"/>
      <c r="B959" s="89"/>
      <c r="C959" s="89"/>
      <c r="D959" s="89"/>
      <c r="E959" s="89"/>
      <c r="F959" s="105"/>
      <c r="G959" s="30">
        <v>1000</v>
      </c>
      <c r="H959" s="30">
        <v>0</v>
      </c>
    </row>
    <row r="960" spans="1:8" x14ac:dyDescent="0.25">
      <c r="A960" s="89"/>
      <c r="B960" s="89"/>
      <c r="C960" s="89"/>
      <c r="D960" s="89"/>
      <c r="E960" s="89"/>
      <c r="F960" s="105"/>
      <c r="G960" s="31"/>
      <c r="H960" s="30">
        <v>0</v>
      </c>
    </row>
    <row r="961" spans="1:8" x14ac:dyDescent="0.25">
      <c r="A961" s="89" t="s">
        <v>1142</v>
      </c>
      <c r="B961" s="89" t="s">
        <v>1143</v>
      </c>
      <c r="C961" s="89" t="s">
        <v>141</v>
      </c>
      <c r="D961" s="89" t="s">
        <v>1144</v>
      </c>
      <c r="E961" s="89" t="s">
        <v>1112</v>
      </c>
      <c r="F961" s="105" t="s">
        <v>108</v>
      </c>
      <c r="G961" s="30">
        <v>0</v>
      </c>
      <c r="H961" s="30">
        <v>0</v>
      </c>
    </row>
    <row r="962" spans="1:8" x14ac:dyDescent="0.25">
      <c r="A962" s="89"/>
      <c r="B962" s="89"/>
      <c r="C962" s="89"/>
      <c r="D962" s="89"/>
      <c r="E962" s="89"/>
      <c r="F962" s="105"/>
      <c r="G962" s="30">
        <v>1000</v>
      </c>
      <c r="H962" s="30">
        <v>0</v>
      </c>
    </row>
    <row r="963" spans="1:8" x14ac:dyDescent="0.25">
      <c r="A963" s="89"/>
      <c r="B963" s="89"/>
      <c r="C963" s="89"/>
      <c r="D963" s="89"/>
      <c r="E963" s="89"/>
      <c r="F963" s="105"/>
      <c r="G963" s="31"/>
      <c r="H963" s="30">
        <v>0</v>
      </c>
    </row>
    <row r="964" spans="1:8" x14ac:dyDescent="0.25">
      <c r="A964" s="89" t="s">
        <v>1145</v>
      </c>
      <c r="B964" s="89" t="s">
        <v>1146</v>
      </c>
      <c r="C964" s="89" t="s">
        <v>1147</v>
      </c>
      <c r="D964" s="89" t="s">
        <v>414</v>
      </c>
      <c r="E964" s="89" t="s">
        <v>1112</v>
      </c>
      <c r="F964" s="105" t="s">
        <v>76</v>
      </c>
      <c r="G964" s="30">
        <v>0</v>
      </c>
      <c r="H964" s="30">
        <v>0</v>
      </c>
    </row>
    <row r="965" spans="1:8" x14ac:dyDescent="0.25">
      <c r="A965" s="89"/>
      <c r="B965" s="89"/>
      <c r="C965" s="89"/>
      <c r="D965" s="89"/>
      <c r="E965" s="89"/>
      <c r="F965" s="105"/>
      <c r="G965" s="30">
        <v>0</v>
      </c>
      <c r="H965" s="30">
        <v>0</v>
      </c>
    </row>
    <row r="966" spans="1:8" x14ac:dyDescent="0.25">
      <c r="A966" s="89"/>
      <c r="B966" s="89"/>
      <c r="C966" s="89"/>
      <c r="D966" s="89"/>
      <c r="E966" s="89"/>
      <c r="F966" s="105"/>
      <c r="G966" s="31"/>
      <c r="H966" s="30">
        <v>0</v>
      </c>
    </row>
    <row r="967" spans="1:8" x14ac:dyDescent="0.25">
      <c r="A967" s="89" t="s">
        <v>1148</v>
      </c>
      <c r="B967" s="89" t="s">
        <v>1149</v>
      </c>
      <c r="C967" s="89" t="s">
        <v>1147</v>
      </c>
      <c r="D967" s="89" t="s">
        <v>414</v>
      </c>
      <c r="E967" s="89" t="s">
        <v>1112</v>
      </c>
      <c r="F967" s="105" t="s">
        <v>97</v>
      </c>
      <c r="G967" s="30">
        <v>0</v>
      </c>
      <c r="H967" s="30">
        <v>0</v>
      </c>
    </row>
    <row r="968" spans="1:8" x14ac:dyDescent="0.25">
      <c r="A968" s="89"/>
      <c r="B968" s="89"/>
      <c r="C968" s="89"/>
      <c r="D968" s="89"/>
      <c r="E968" s="89"/>
      <c r="F968" s="105"/>
      <c r="G968" s="50">
        <v>0</v>
      </c>
      <c r="H968" s="30">
        <v>0</v>
      </c>
    </row>
    <row r="969" spans="1:8" x14ac:dyDescent="0.25">
      <c r="A969" s="89"/>
      <c r="B969" s="89"/>
      <c r="C969" s="89"/>
      <c r="D969" s="89"/>
      <c r="E969" s="89"/>
      <c r="F969" s="105"/>
      <c r="G969" s="31"/>
      <c r="H969" s="30">
        <v>0</v>
      </c>
    </row>
    <row r="970" spans="1:8" x14ac:dyDescent="0.25">
      <c r="A970" s="89" t="s">
        <v>1150</v>
      </c>
      <c r="B970" s="89" t="s">
        <v>1151</v>
      </c>
      <c r="C970" s="89" t="s">
        <v>1147</v>
      </c>
      <c r="D970" s="89" t="s">
        <v>414</v>
      </c>
      <c r="E970" s="89" t="s">
        <v>1112</v>
      </c>
      <c r="F970" s="105" t="s">
        <v>97</v>
      </c>
      <c r="G970" s="30">
        <v>0</v>
      </c>
      <c r="H970" s="30">
        <v>0</v>
      </c>
    </row>
    <row r="971" spans="1:8" x14ac:dyDescent="0.25">
      <c r="A971" s="89"/>
      <c r="B971" s="89"/>
      <c r="C971" s="89"/>
      <c r="D971" s="89"/>
      <c r="E971" s="89"/>
      <c r="F971" s="105"/>
      <c r="G971" s="30">
        <v>1000</v>
      </c>
      <c r="H971" s="30">
        <v>0</v>
      </c>
    </row>
    <row r="972" spans="1:8" x14ac:dyDescent="0.25">
      <c r="A972" s="89"/>
      <c r="B972" s="89"/>
      <c r="C972" s="89"/>
      <c r="D972" s="89"/>
      <c r="E972" s="89"/>
      <c r="F972" s="105"/>
      <c r="G972" s="31"/>
      <c r="H972" s="30">
        <v>0</v>
      </c>
    </row>
    <row r="973" spans="1:8" x14ac:dyDescent="0.25">
      <c r="A973" s="89" t="s">
        <v>1152</v>
      </c>
      <c r="B973" s="89" t="s">
        <v>1146</v>
      </c>
      <c r="C973" s="89" t="s">
        <v>1147</v>
      </c>
      <c r="D973" s="89" t="s">
        <v>414</v>
      </c>
      <c r="E973" s="89" t="s">
        <v>1112</v>
      </c>
      <c r="F973" s="105" t="s">
        <v>117</v>
      </c>
      <c r="G973" s="30">
        <v>0</v>
      </c>
      <c r="H973" s="30">
        <v>0</v>
      </c>
    </row>
    <row r="974" spans="1:8" x14ac:dyDescent="0.25">
      <c r="A974" s="89"/>
      <c r="B974" s="89"/>
      <c r="C974" s="89"/>
      <c r="D974" s="89"/>
      <c r="E974" s="89"/>
      <c r="F974" s="105"/>
      <c r="G974" s="30">
        <v>1000</v>
      </c>
      <c r="H974" s="30">
        <v>0</v>
      </c>
    </row>
    <row r="975" spans="1:8" x14ac:dyDescent="0.25">
      <c r="A975" s="89"/>
      <c r="B975" s="89"/>
      <c r="C975" s="89"/>
      <c r="D975" s="89"/>
      <c r="E975" s="89"/>
      <c r="F975" s="105"/>
      <c r="G975" s="31"/>
      <c r="H975" s="30">
        <v>0</v>
      </c>
    </row>
    <row r="976" spans="1:8" x14ac:dyDescent="0.25">
      <c r="A976" s="89" t="s">
        <v>1153</v>
      </c>
      <c r="B976" s="89" t="s">
        <v>1146</v>
      </c>
      <c r="C976" s="89" t="s">
        <v>1147</v>
      </c>
      <c r="D976" s="89" t="s">
        <v>414</v>
      </c>
      <c r="E976" s="89" t="s">
        <v>1112</v>
      </c>
      <c r="F976" s="105" t="s">
        <v>242</v>
      </c>
      <c r="G976" s="30">
        <v>0</v>
      </c>
      <c r="H976" s="30">
        <v>0</v>
      </c>
    </row>
    <row r="977" spans="1:8" x14ac:dyDescent="0.25">
      <c r="A977" s="89"/>
      <c r="B977" s="89"/>
      <c r="C977" s="89"/>
      <c r="D977" s="89"/>
      <c r="E977" s="89"/>
      <c r="F977" s="105"/>
      <c r="G977" s="30">
        <v>0</v>
      </c>
      <c r="H977" s="30">
        <v>0</v>
      </c>
    </row>
    <row r="978" spans="1:8" x14ac:dyDescent="0.25">
      <c r="A978" s="89"/>
      <c r="B978" s="89"/>
      <c r="C978" s="89"/>
      <c r="D978" s="89"/>
      <c r="E978" s="89"/>
      <c r="F978" s="105"/>
      <c r="G978" s="31"/>
      <c r="H978" s="30">
        <v>0</v>
      </c>
    </row>
    <row r="979" spans="1:8" x14ac:dyDescent="0.25">
      <c r="A979" s="89" t="s">
        <v>1154</v>
      </c>
      <c r="B979" s="89" t="s">
        <v>1146</v>
      </c>
      <c r="C979" s="89" t="s">
        <v>493</v>
      </c>
      <c r="D979" s="89" t="s">
        <v>1155</v>
      </c>
      <c r="E979" s="89" t="s">
        <v>1112</v>
      </c>
      <c r="F979" s="103" t="s">
        <v>1156</v>
      </c>
      <c r="G979" s="30">
        <v>0</v>
      </c>
      <c r="H979" s="30">
        <v>0</v>
      </c>
    </row>
    <row r="980" spans="1:8" x14ac:dyDescent="0.25">
      <c r="A980" s="89"/>
      <c r="B980" s="89"/>
      <c r="C980" s="89"/>
      <c r="D980" s="89"/>
      <c r="E980" s="89"/>
      <c r="F980" s="103"/>
      <c r="G980" s="30">
        <v>0</v>
      </c>
      <c r="H980" s="30">
        <v>0</v>
      </c>
    </row>
    <row r="981" spans="1:8" x14ac:dyDescent="0.25">
      <c r="A981" s="89"/>
      <c r="B981" s="89"/>
      <c r="C981" s="89"/>
      <c r="D981" s="89"/>
      <c r="E981" s="89"/>
      <c r="F981" s="103"/>
      <c r="G981" s="31"/>
      <c r="H981" s="30">
        <v>0</v>
      </c>
    </row>
    <row r="982" spans="1:8" x14ac:dyDescent="0.25">
      <c r="A982" s="89" t="s">
        <v>1157</v>
      </c>
      <c r="B982" s="89" t="s">
        <v>1146</v>
      </c>
      <c r="C982" s="89" t="s">
        <v>1158</v>
      </c>
      <c r="D982" s="89" t="s">
        <v>1159</v>
      </c>
      <c r="E982" s="89" t="s">
        <v>1112</v>
      </c>
      <c r="F982" s="103" t="s">
        <v>1160</v>
      </c>
      <c r="G982" s="30">
        <v>0</v>
      </c>
      <c r="H982" s="30">
        <v>0</v>
      </c>
    </row>
    <row r="983" spans="1:8" x14ac:dyDescent="0.25">
      <c r="A983" s="89"/>
      <c r="B983" s="89"/>
      <c r="C983" s="89"/>
      <c r="D983" s="89"/>
      <c r="E983" s="89"/>
      <c r="F983" s="103"/>
      <c r="G983" s="30">
        <v>0</v>
      </c>
      <c r="H983" s="30">
        <v>0</v>
      </c>
    </row>
    <row r="984" spans="1:8" x14ac:dyDescent="0.25">
      <c r="A984" s="89"/>
      <c r="B984" s="89"/>
      <c r="C984" s="89"/>
      <c r="D984" s="89"/>
      <c r="E984" s="89"/>
      <c r="F984" s="103"/>
      <c r="G984" s="31"/>
      <c r="H984" s="30">
        <v>0</v>
      </c>
    </row>
    <row r="985" spans="1:8" ht="24.95" customHeight="1" x14ac:dyDescent="0.25">
      <c r="A985" s="89" t="s">
        <v>1161</v>
      </c>
      <c r="B985" s="89" t="s">
        <v>1007</v>
      </c>
      <c r="C985" s="89" t="s">
        <v>141</v>
      </c>
      <c r="D985" s="89" t="s">
        <v>1162</v>
      </c>
      <c r="E985" s="89" t="s">
        <v>1112</v>
      </c>
      <c r="F985" s="103" t="s">
        <v>1160</v>
      </c>
      <c r="G985" s="30">
        <v>2838.98</v>
      </c>
      <c r="H985" s="30">
        <v>4797</v>
      </c>
    </row>
    <row r="986" spans="1:8" ht="24.95" customHeight="1" x14ac:dyDescent="0.25">
      <c r="A986" s="89"/>
      <c r="B986" s="89"/>
      <c r="C986" s="89"/>
      <c r="D986" s="89"/>
      <c r="E986" s="89"/>
      <c r="F986" s="103"/>
      <c r="G986" s="30">
        <v>980</v>
      </c>
      <c r="H986" s="30">
        <v>1392</v>
      </c>
    </row>
    <row r="987" spans="1:8" ht="24.95" customHeight="1" x14ac:dyDescent="0.25">
      <c r="A987" s="89"/>
      <c r="B987" s="89"/>
      <c r="C987" s="89"/>
      <c r="D987" s="89"/>
      <c r="E987" s="89"/>
      <c r="F987" s="103"/>
      <c r="G987" s="31"/>
      <c r="H987" s="30">
        <v>0</v>
      </c>
    </row>
    <row r="988" spans="1:8" ht="28.5" x14ac:dyDescent="0.25">
      <c r="A988" s="3" t="s">
        <v>1734</v>
      </c>
      <c r="B988" s="3" t="s">
        <v>1621</v>
      </c>
      <c r="C988" s="12" t="s">
        <v>406</v>
      </c>
      <c r="D988" s="3" t="s">
        <v>1644</v>
      </c>
      <c r="E988" s="3" t="s">
        <v>1657</v>
      </c>
      <c r="F988" s="3" t="s">
        <v>206</v>
      </c>
      <c r="G988" s="23" t="s">
        <v>1163</v>
      </c>
      <c r="H988" s="23" t="s">
        <v>1164</v>
      </c>
    </row>
    <row r="989" spans="1:8" ht="28.5" x14ac:dyDescent="0.25">
      <c r="A989" s="3" t="s">
        <v>1165</v>
      </c>
      <c r="B989" s="3" t="s">
        <v>1622</v>
      </c>
      <c r="C989" s="12" t="s">
        <v>406</v>
      </c>
      <c r="D989" s="3" t="s">
        <v>407</v>
      </c>
      <c r="E989" s="3" t="s">
        <v>1657</v>
      </c>
      <c r="F989" s="3" t="s">
        <v>1658</v>
      </c>
      <c r="G989" s="23" t="s">
        <v>1166</v>
      </c>
      <c r="H989" s="23" t="s">
        <v>1167</v>
      </c>
    </row>
    <row r="990" spans="1:8" ht="28.5" x14ac:dyDescent="0.25">
      <c r="A990" s="3" t="s">
        <v>1168</v>
      </c>
      <c r="B990" s="3" t="s">
        <v>1623</v>
      </c>
      <c r="C990" s="12" t="s">
        <v>406</v>
      </c>
      <c r="D990" s="3" t="s">
        <v>79</v>
      </c>
      <c r="E990" s="3" t="s">
        <v>1657</v>
      </c>
      <c r="F990" s="3" t="s">
        <v>1659</v>
      </c>
      <c r="G990" s="23" t="s">
        <v>1169</v>
      </c>
      <c r="H990" s="23" t="s">
        <v>1170</v>
      </c>
    </row>
    <row r="991" spans="1:8" ht="28.5" x14ac:dyDescent="0.25">
      <c r="A991" s="3" t="s">
        <v>1171</v>
      </c>
      <c r="B991" s="3" t="s">
        <v>1624</v>
      </c>
      <c r="C991" s="12" t="s">
        <v>406</v>
      </c>
      <c r="D991" s="3" t="s">
        <v>1645</v>
      </c>
      <c r="E991" s="3" t="s">
        <v>1657</v>
      </c>
      <c r="F991" s="3" t="s">
        <v>391</v>
      </c>
      <c r="G991" s="23" t="s">
        <v>1172</v>
      </c>
      <c r="H991" s="23" t="s">
        <v>1173</v>
      </c>
    </row>
    <row r="992" spans="1:8" ht="28.5" x14ac:dyDescent="0.25">
      <c r="A992" s="3" t="s">
        <v>1174</v>
      </c>
      <c r="B992" s="3" t="s">
        <v>1625</v>
      </c>
      <c r="C992" s="12" t="s">
        <v>406</v>
      </c>
      <c r="D992" s="3" t="s">
        <v>1646</v>
      </c>
      <c r="E992" s="3" t="s">
        <v>1657</v>
      </c>
      <c r="F992" s="3" t="s">
        <v>170</v>
      </c>
      <c r="G992" s="23" t="s">
        <v>1175</v>
      </c>
      <c r="H992" s="23" t="s">
        <v>1176</v>
      </c>
    </row>
    <row r="993" spans="1:8" ht="28.5" x14ac:dyDescent="0.25">
      <c r="A993" s="3" t="s">
        <v>1177</v>
      </c>
      <c r="B993" s="3" t="s">
        <v>1626</v>
      </c>
      <c r="C993" s="12" t="s">
        <v>406</v>
      </c>
      <c r="D993" s="3" t="s">
        <v>1647</v>
      </c>
      <c r="E993" s="3" t="s">
        <v>1657</v>
      </c>
      <c r="F993" s="13" t="s">
        <v>175</v>
      </c>
      <c r="G993" s="23" t="s">
        <v>1178</v>
      </c>
      <c r="H993" s="23" t="s">
        <v>1179</v>
      </c>
    </row>
    <row r="994" spans="1:8" ht="42.75" x14ac:dyDescent="0.25">
      <c r="A994" s="3" t="s">
        <v>1734</v>
      </c>
      <c r="B994" s="3" t="s">
        <v>1627</v>
      </c>
      <c r="C994" s="12" t="s">
        <v>905</v>
      </c>
      <c r="D994" s="3" t="s">
        <v>1648</v>
      </c>
      <c r="E994" s="3" t="s">
        <v>1657</v>
      </c>
      <c r="F994" s="3" t="s">
        <v>1660</v>
      </c>
      <c r="G994" s="23" t="s">
        <v>1167</v>
      </c>
      <c r="H994" s="23" t="s">
        <v>1167</v>
      </c>
    </row>
    <row r="995" spans="1:8" ht="28.5" x14ac:dyDescent="0.25">
      <c r="A995" s="3" t="s">
        <v>1734</v>
      </c>
      <c r="B995" s="3" t="s">
        <v>1628</v>
      </c>
      <c r="C995" s="12" t="s">
        <v>1636</v>
      </c>
      <c r="D995" s="3" t="s">
        <v>1649</v>
      </c>
      <c r="E995" s="3" t="s">
        <v>1657</v>
      </c>
      <c r="F995" s="3" t="s">
        <v>1661</v>
      </c>
      <c r="G995" s="23" t="s">
        <v>1167</v>
      </c>
      <c r="H995" s="23" t="s">
        <v>1167</v>
      </c>
    </row>
    <row r="996" spans="1:8" ht="28.5" x14ac:dyDescent="0.25">
      <c r="A996" s="3" t="s">
        <v>1734</v>
      </c>
      <c r="B996" s="3" t="s">
        <v>1629</v>
      </c>
      <c r="C996" s="12" t="s">
        <v>1637</v>
      </c>
      <c r="D996" s="3" t="s">
        <v>1650</v>
      </c>
      <c r="E996" s="3" t="s">
        <v>1657</v>
      </c>
      <c r="F996" s="3" t="s">
        <v>1662</v>
      </c>
      <c r="G996" s="23" t="s">
        <v>1167</v>
      </c>
      <c r="H996" s="23" t="s">
        <v>1167</v>
      </c>
    </row>
    <row r="997" spans="1:8" ht="28.5" x14ac:dyDescent="0.25">
      <c r="A997" s="3" t="s">
        <v>1734</v>
      </c>
      <c r="B997" s="3" t="s">
        <v>1630</v>
      </c>
      <c r="C997" s="12" t="s">
        <v>1638</v>
      </c>
      <c r="D997" s="3" t="s">
        <v>1651</v>
      </c>
      <c r="E997" s="3" t="s">
        <v>1657</v>
      </c>
      <c r="F997" s="3" t="s">
        <v>221</v>
      </c>
      <c r="G997" s="23" t="s">
        <v>1167</v>
      </c>
      <c r="H997" s="23" t="s">
        <v>1167</v>
      </c>
    </row>
    <row r="998" spans="1:8" ht="28.5" x14ac:dyDescent="0.25">
      <c r="A998" s="3" t="s">
        <v>1734</v>
      </c>
      <c r="B998" s="3" t="s">
        <v>1631</v>
      </c>
      <c r="C998" s="12" t="s">
        <v>1639</v>
      </c>
      <c r="D998" s="3" t="s">
        <v>1652</v>
      </c>
      <c r="E998" s="3" t="s">
        <v>1657</v>
      </c>
      <c r="F998" s="3" t="s">
        <v>1663</v>
      </c>
      <c r="G998" s="23" t="s">
        <v>1167</v>
      </c>
      <c r="H998" s="23" t="s">
        <v>1167</v>
      </c>
    </row>
    <row r="999" spans="1:8" ht="42.75" x14ac:dyDescent="0.25">
      <c r="A999" s="3" t="s">
        <v>1734</v>
      </c>
      <c r="B999" s="3" t="s">
        <v>1630</v>
      </c>
      <c r="C999" s="12" t="s">
        <v>1640</v>
      </c>
      <c r="D999" s="3" t="s">
        <v>1653</v>
      </c>
      <c r="E999" s="3" t="s">
        <v>1657</v>
      </c>
      <c r="F999" s="13" t="s">
        <v>97</v>
      </c>
      <c r="G999" s="23" t="s">
        <v>1167</v>
      </c>
      <c r="H999" s="23" t="s">
        <v>1167</v>
      </c>
    </row>
    <row r="1000" spans="1:8" ht="42.75" x14ac:dyDescent="0.25">
      <c r="A1000" s="3" t="s">
        <v>1734</v>
      </c>
      <c r="B1000" s="3" t="s">
        <v>1632</v>
      </c>
      <c r="C1000" s="12" t="s">
        <v>1640</v>
      </c>
      <c r="D1000" s="3" t="s">
        <v>1653</v>
      </c>
      <c r="E1000" s="3" t="s">
        <v>1657</v>
      </c>
      <c r="F1000" s="13" t="s">
        <v>97</v>
      </c>
      <c r="G1000" s="23" t="s">
        <v>1167</v>
      </c>
      <c r="H1000" s="23" t="s">
        <v>1167</v>
      </c>
    </row>
    <row r="1001" spans="1:8" ht="42.75" x14ac:dyDescent="0.25">
      <c r="A1001" s="3" t="s">
        <v>1734</v>
      </c>
      <c r="B1001" s="3" t="s">
        <v>1633</v>
      </c>
      <c r="C1001" s="12" t="s">
        <v>1641</v>
      </c>
      <c r="D1001" s="3" t="s">
        <v>1654</v>
      </c>
      <c r="E1001" s="3" t="s">
        <v>1657</v>
      </c>
      <c r="F1001" s="13" t="s">
        <v>1664</v>
      </c>
      <c r="G1001" s="23" t="s">
        <v>1167</v>
      </c>
      <c r="H1001" s="23" t="s">
        <v>1167</v>
      </c>
    </row>
    <row r="1002" spans="1:8" ht="28.5" x14ac:dyDescent="0.25">
      <c r="A1002" s="3" t="s">
        <v>1734</v>
      </c>
      <c r="B1002" s="3" t="s">
        <v>1634</v>
      </c>
      <c r="C1002" s="12" t="s">
        <v>1642</v>
      </c>
      <c r="D1002" s="3" t="s">
        <v>1655</v>
      </c>
      <c r="E1002" s="3" t="s">
        <v>1657</v>
      </c>
      <c r="F1002" s="13" t="s">
        <v>562</v>
      </c>
      <c r="G1002" s="23" t="s">
        <v>1180</v>
      </c>
      <c r="H1002" s="23" t="s">
        <v>1181</v>
      </c>
    </row>
    <row r="1003" spans="1:8" ht="71.25" x14ac:dyDescent="0.25">
      <c r="A1003" s="3" t="s">
        <v>1734</v>
      </c>
      <c r="B1003" s="3" t="s">
        <v>1635</v>
      </c>
      <c r="C1003" s="12" t="s">
        <v>1643</v>
      </c>
      <c r="D1003" s="3" t="s">
        <v>1656</v>
      </c>
      <c r="E1003" s="3" t="s">
        <v>1657</v>
      </c>
      <c r="F1003" s="13" t="s">
        <v>121</v>
      </c>
      <c r="G1003" s="23" t="s">
        <v>1167</v>
      </c>
      <c r="H1003" s="23" t="s">
        <v>1167</v>
      </c>
    </row>
    <row r="1004" spans="1:8" ht="50.1" customHeight="1" x14ac:dyDescent="0.25">
      <c r="A1004" s="89" t="s">
        <v>1734</v>
      </c>
      <c r="B1004" s="87" t="s">
        <v>1665</v>
      </c>
      <c r="C1004" s="87" t="s">
        <v>1688</v>
      </c>
      <c r="D1004" s="87" t="s">
        <v>1698</v>
      </c>
      <c r="E1004" s="87" t="s">
        <v>1182</v>
      </c>
      <c r="F1004" s="107" t="s">
        <v>1707</v>
      </c>
      <c r="G1004" s="56">
        <v>0</v>
      </c>
      <c r="H1004" s="56">
        <v>0</v>
      </c>
    </row>
    <row r="1005" spans="1:8" ht="50.1" customHeight="1" x14ac:dyDescent="0.25">
      <c r="A1005" s="89"/>
      <c r="B1005" s="87"/>
      <c r="C1005" s="87"/>
      <c r="D1005" s="87"/>
      <c r="E1005" s="87"/>
      <c r="F1005" s="87"/>
      <c r="G1005" s="56">
        <v>1000</v>
      </c>
      <c r="H1005" s="56">
        <v>0</v>
      </c>
    </row>
    <row r="1006" spans="1:8" ht="50.1" customHeight="1" x14ac:dyDescent="0.25">
      <c r="A1006" s="89" t="s">
        <v>1734</v>
      </c>
      <c r="B1006" s="87" t="s">
        <v>1666</v>
      </c>
      <c r="C1006" s="87" t="s">
        <v>1689</v>
      </c>
      <c r="D1006" s="87" t="s">
        <v>1699</v>
      </c>
      <c r="E1006" s="87" t="s">
        <v>1182</v>
      </c>
      <c r="F1006" s="107" t="s">
        <v>1708</v>
      </c>
      <c r="G1006" s="56">
        <v>0</v>
      </c>
      <c r="H1006" s="56">
        <v>0</v>
      </c>
    </row>
    <row r="1007" spans="1:8" ht="50.1" customHeight="1" x14ac:dyDescent="0.25">
      <c r="A1007" s="89"/>
      <c r="B1007" s="87"/>
      <c r="C1007" s="87"/>
      <c r="D1007" s="87"/>
      <c r="E1007" s="87"/>
      <c r="F1007" s="87"/>
      <c r="G1007" s="56">
        <v>0</v>
      </c>
      <c r="H1007" s="56">
        <v>0</v>
      </c>
    </row>
    <row r="1008" spans="1:8" ht="50.1" customHeight="1" x14ac:dyDescent="0.25">
      <c r="A1008" s="89" t="s">
        <v>1734</v>
      </c>
      <c r="B1008" s="87" t="s">
        <v>1667</v>
      </c>
      <c r="C1008" s="87" t="s">
        <v>1690</v>
      </c>
      <c r="D1008" s="87" t="s">
        <v>1700</v>
      </c>
      <c r="E1008" s="87" t="s">
        <v>1182</v>
      </c>
      <c r="F1008" s="107" t="s">
        <v>1709</v>
      </c>
      <c r="G1008" s="56">
        <v>0</v>
      </c>
      <c r="H1008" s="56">
        <v>0</v>
      </c>
    </row>
    <row r="1009" spans="1:8" ht="50.1" customHeight="1" x14ac:dyDescent="0.25">
      <c r="A1009" s="89"/>
      <c r="B1009" s="87"/>
      <c r="C1009" s="87"/>
      <c r="D1009" s="87"/>
      <c r="E1009" s="87"/>
      <c r="F1009" s="87"/>
      <c r="G1009" s="56">
        <v>880</v>
      </c>
      <c r="H1009" s="56">
        <v>0</v>
      </c>
    </row>
    <row r="1010" spans="1:8" ht="50.1" customHeight="1" x14ac:dyDescent="0.25">
      <c r="A1010" s="89" t="s">
        <v>1734</v>
      </c>
      <c r="B1010" s="87" t="s">
        <v>1668</v>
      </c>
      <c r="C1010" s="87" t="s">
        <v>1691</v>
      </c>
      <c r="D1010" s="87" t="s">
        <v>1701</v>
      </c>
      <c r="E1010" s="87" t="s">
        <v>1182</v>
      </c>
      <c r="F1010" s="107" t="s">
        <v>1710</v>
      </c>
      <c r="G1010" s="56">
        <v>0</v>
      </c>
      <c r="H1010" s="56">
        <v>0</v>
      </c>
    </row>
    <row r="1011" spans="1:8" ht="50.1" customHeight="1" x14ac:dyDescent="0.25">
      <c r="A1011" s="89"/>
      <c r="B1011" s="87"/>
      <c r="C1011" s="87"/>
      <c r="D1011" s="87"/>
      <c r="E1011" s="87"/>
      <c r="F1011" s="87"/>
      <c r="G1011" s="56">
        <v>500</v>
      </c>
      <c r="H1011" s="56">
        <v>0</v>
      </c>
    </row>
    <row r="1012" spans="1:8" ht="50.1" customHeight="1" x14ac:dyDescent="0.25">
      <c r="A1012" s="89" t="s">
        <v>1734</v>
      </c>
      <c r="B1012" s="87" t="s">
        <v>1669</v>
      </c>
      <c r="C1012" s="87" t="s">
        <v>1692</v>
      </c>
      <c r="D1012" s="87" t="s">
        <v>1701</v>
      </c>
      <c r="E1012" s="87" t="s">
        <v>1182</v>
      </c>
      <c r="F1012" s="107" t="s">
        <v>1711</v>
      </c>
      <c r="G1012" s="56">
        <v>0</v>
      </c>
      <c r="H1012" s="56">
        <v>0</v>
      </c>
    </row>
    <row r="1013" spans="1:8" ht="50.1" customHeight="1" x14ac:dyDescent="0.25">
      <c r="A1013" s="89"/>
      <c r="B1013" s="87"/>
      <c r="C1013" s="87"/>
      <c r="D1013" s="87"/>
      <c r="E1013" s="87"/>
      <c r="F1013" s="87"/>
      <c r="G1013" s="56">
        <v>555</v>
      </c>
      <c r="H1013" s="56">
        <v>0</v>
      </c>
    </row>
    <row r="1014" spans="1:8" ht="50.1" customHeight="1" x14ac:dyDescent="0.25">
      <c r="A1014" s="89" t="s">
        <v>1734</v>
      </c>
      <c r="B1014" s="87" t="s">
        <v>1670</v>
      </c>
      <c r="C1014" s="87" t="s">
        <v>1693</v>
      </c>
      <c r="D1014" s="87" t="s">
        <v>1700</v>
      </c>
      <c r="E1014" s="87" t="s">
        <v>1182</v>
      </c>
      <c r="F1014" s="107" t="s">
        <v>1712</v>
      </c>
      <c r="G1014" s="56">
        <v>0</v>
      </c>
      <c r="H1014" s="56">
        <v>0</v>
      </c>
    </row>
    <row r="1015" spans="1:8" ht="50.1" customHeight="1" x14ac:dyDescent="0.25">
      <c r="A1015" s="89"/>
      <c r="B1015" s="87"/>
      <c r="C1015" s="87"/>
      <c r="D1015" s="87"/>
      <c r="E1015" s="87"/>
      <c r="F1015" s="87"/>
      <c r="G1015" s="56">
        <v>0</v>
      </c>
      <c r="H1015" s="56">
        <v>0</v>
      </c>
    </row>
    <row r="1016" spans="1:8" ht="50.1" customHeight="1" x14ac:dyDescent="0.25">
      <c r="A1016" s="89" t="s">
        <v>1734</v>
      </c>
      <c r="B1016" s="87" t="s">
        <v>1671</v>
      </c>
      <c r="C1016" s="87" t="s">
        <v>1694</v>
      </c>
      <c r="D1016" s="87" t="s">
        <v>1698</v>
      </c>
      <c r="E1016" s="87" t="s">
        <v>1182</v>
      </c>
      <c r="F1016" s="107" t="s">
        <v>1713</v>
      </c>
      <c r="G1016" s="56">
        <v>0</v>
      </c>
      <c r="H1016" s="56">
        <v>0</v>
      </c>
    </row>
    <row r="1017" spans="1:8" ht="50.1" customHeight="1" x14ac:dyDescent="0.25">
      <c r="A1017" s="89"/>
      <c r="B1017" s="87"/>
      <c r="C1017" s="87"/>
      <c r="D1017" s="87"/>
      <c r="E1017" s="87"/>
      <c r="F1017" s="87"/>
      <c r="G1017" s="56">
        <v>0</v>
      </c>
      <c r="H1017" s="56">
        <v>0</v>
      </c>
    </row>
    <row r="1018" spans="1:8" ht="50.1" customHeight="1" x14ac:dyDescent="0.25">
      <c r="A1018" s="89" t="s">
        <v>1734</v>
      </c>
      <c r="B1018" s="87" t="s">
        <v>1672</v>
      </c>
      <c r="C1018" s="87" t="s">
        <v>1695</v>
      </c>
      <c r="D1018" s="87" t="s">
        <v>1702</v>
      </c>
      <c r="E1018" s="87" t="s">
        <v>1182</v>
      </c>
      <c r="F1018" s="107" t="s">
        <v>1714</v>
      </c>
      <c r="G1018" s="56">
        <v>0</v>
      </c>
      <c r="H1018" s="56">
        <v>0</v>
      </c>
    </row>
    <row r="1019" spans="1:8" ht="50.1" customHeight="1" x14ac:dyDescent="0.25">
      <c r="A1019" s="89"/>
      <c r="B1019" s="87"/>
      <c r="C1019" s="87"/>
      <c r="D1019" s="87"/>
      <c r="E1019" s="87"/>
      <c r="F1019" s="87"/>
      <c r="G1019" s="56">
        <v>0</v>
      </c>
      <c r="H1019" s="56">
        <v>0</v>
      </c>
    </row>
    <row r="1020" spans="1:8" ht="50.1" customHeight="1" x14ac:dyDescent="0.25">
      <c r="A1020" s="87" t="s">
        <v>1183</v>
      </c>
      <c r="B1020" s="87" t="s">
        <v>1673</v>
      </c>
      <c r="C1020" s="87" t="s">
        <v>1695</v>
      </c>
      <c r="D1020" s="87" t="s">
        <v>1702</v>
      </c>
      <c r="E1020" s="87" t="s">
        <v>1182</v>
      </c>
      <c r="F1020" s="107" t="s">
        <v>1715</v>
      </c>
      <c r="G1020" s="56">
        <v>1199.99</v>
      </c>
      <c r="H1020" s="56">
        <v>2693</v>
      </c>
    </row>
    <row r="1021" spans="1:8" ht="50.1" customHeight="1" x14ac:dyDescent="0.25">
      <c r="A1021" s="87"/>
      <c r="B1021" s="87"/>
      <c r="C1021" s="87"/>
      <c r="D1021" s="87"/>
      <c r="E1021" s="87"/>
      <c r="F1021" s="87"/>
      <c r="G1021" s="56">
        <v>783</v>
      </c>
      <c r="H1021" s="56">
        <v>0</v>
      </c>
    </row>
    <row r="1022" spans="1:8" ht="50.1" customHeight="1" x14ac:dyDescent="0.25">
      <c r="A1022" s="87" t="s">
        <v>1184</v>
      </c>
      <c r="B1022" s="87" t="s">
        <v>1674</v>
      </c>
      <c r="C1022" s="87" t="s">
        <v>1695</v>
      </c>
      <c r="D1022" s="87" t="s">
        <v>1702</v>
      </c>
      <c r="E1022" s="87" t="s">
        <v>1182</v>
      </c>
      <c r="F1022" s="96" t="s">
        <v>1716</v>
      </c>
      <c r="G1022" s="56">
        <v>2034.98</v>
      </c>
      <c r="H1022" s="56">
        <v>2693</v>
      </c>
    </row>
    <row r="1023" spans="1:8" ht="50.1" customHeight="1" x14ac:dyDescent="0.25">
      <c r="A1023" s="87"/>
      <c r="B1023" s="87"/>
      <c r="C1023" s="87"/>
      <c r="D1023" s="87"/>
      <c r="E1023" s="87"/>
      <c r="F1023" s="89"/>
      <c r="G1023" s="56">
        <v>981</v>
      </c>
      <c r="H1023" s="56">
        <v>0</v>
      </c>
    </row>
    <row r="1024" spans="1:8" ht="50.1" customHeight="1" x14ac:dyDescent="0.25">
      <c r="A1024" s="87" t="s">
        <v>1185</v>
      </c>
      <c r="B1024" s="87" t="s">
        <v>1675</v>
      </c>
      <c r="C1024" s="87" t="s">
        <v>1695</v>
      </c>
      <c r="D1024" s="87" t="s">
        <v>1702</v>
      </c>
      <c r="E1024" s="87" t="s">
        <v>1182</v>
      </c>
      <c r="F1024" s="107" t="s">
        <v>1717</v>
      </c>
      <c r="G1024" s="56">
        <v>1153.2</v>
      </c>
      <c r="H1024" s="56">
        <v>3135</v>
      </c>
    </row>
    <row r="1025" spans="1:8" ht="50.1" customHeight="1" x14ac:dyDescent="0.25">
      <c r="A1025" s="87"/>
      <c r="B1025" s="87"/>
      <c r="C1025" s="87"/>
      <c r="D1025" s="87"/>
      <c r="E1025" s="87"/>
      <c r="F1025" s="87"/>
      <c r="G1025" s="56">
        <v>918</v>
      </c>
      <c r="H1025" s="56">
        <v>0</v>
      </c>
    </row>
    <row r="1026" spans="1:8" ht="50.1" customHeight="1" x14ac:dyDescent="0.25">
      <c r="A1026" s="87" t="s">
        <v>1186</v>
      </c>
      <c r="B1026" s="87" t="s">
        <v>1676</v>
      </c>
      <c r="C1026" s="87" t="s">
        <v>1695</v>
      </c>
      <c r="D1026" s="87" t="s">
        <v>1702</v>
      </c>
      <c r="E1026" s="87" t="s">
        <v>1182</v>
      </c>
      <c r="F1026" s="107" t="s">
        <v>1718</v>
      </c>
      <c r="G1026" s="56">
        <v>1560.99</v>
      </c>
      <c r="H1026" s="56">
        <v>2673</v>
      </c>
    </row>
    <row r="1027" spans="1:8" ht="50.1" customHeight="1" x14ac:dyDescent="0.25">
      <c r="A1027" s="87"/>
      <c r="B1027" s="87"/>
      <c r="C1027" s="87"/>
      <c r="D1027" s="87"/>
      <c r="E1027" s="87"/>
      <c r="F1027" s="87"/>
      <c r="G1027" s="56">
        <v>2000</v>
      </c>
      <c r="H1027" s="56">
        <v>0</v>
      </c>
    </row>
    <row r="1028" spans="1:8" ht="50.1" customHeight="1" x14ac:dyDescent="0.25">
      <c r="A1028" s="87"/>
      <c r="B1028" s="87" t="s">
        <v>1677</v>
      </c>
      <c r="C1028" s="87" t="s">
        <v>1696</v>
      </c>
      <c r="D1028" s="87" t="s">
        <v>1698</v>
      </c>
      <c r="E1028" s="87" t="s">
        <v>1182</v>
      </c>
      <c r="F1028" s="107" t="s">
        <v>1715</v>
      </c>
      <c r="G1028" s="56">
        <v>0</v>
      </c>
      <c r="H1028" s="56">
        <v>0</v>
      </c>
    </row>
    <row r="1029" spans="1:8" ht="50.1" customHeight="1" x14ac:dyDescent="0.25">
      <c r="A1029" s="87"/>
      <c r="B1029" s="87"/>
      <c r="C1029" s="87"/>
      <c r="D1029" s="87"/>
      <c r="E1029" s="87"/>
      <c r="F1029" s="87"/>
      <c r="G1029" s="56">
        <v>0</v>
      </c>
      <c r="H1029" s="56">
        <v>0</v>
      </c>
    </row>
    <row r="1030" spans="1:8" x14ac:dyDescent="0.25">
      <c r="A1030" s="87" t="s">
        <v>1187</v>
      </c>
      <c r="B1030" s="87" t="s">
        <v>1678</v>
      </c>
      <c r="C1030" s="87" t="s">
        <v>154</v>
      </c>
      <c r="D1030" s="87" t="s">
        <v>1703</v>
      </c>
      <c r="E1030" s="87" t="s">
        <v>1706</v>
      </c>
      <c r="F1030" s="96" t="s">
        <v>1719</v>
      </c>
      <c r="G1030" s="57">
        <v>1346</v>
      </c>
      <c r="H1030" s="57">
        <v>7555</v>
      </c>
    </row>
    <row r="1031" spans="1:8" x14ac:dyDescent="0.25">
      <c r="A1031" s="92"/>
      <c r="B1031" s="87"/>
      <c r="C1031" s="87"/>
      <c r="D1031" s="87"/>
      <c r="E1031" s="87"/>
      <c r="F1031" s="91"/>
      <c r="G1031" s="57">
        <v>959</v>
      </c>
      <c r="H1031" s="57">
        <v>0</v>
      </c>
    </row>
    <row r="1032" spans="1:8" x14ac:dyDescent="0.25">
      <c r="A1032" s="87" t="s">
        <v>1188</v>
      </c>
      <c r="B1032" s="87" t="s">
        <v>1679</v>
      </c>
      <c r="C1032" s="87" t="s">
        <v>154</v>
      </c>
      <c r="D1032" s="87" t="s">
        <v>1703</v>
      </c>
      <c r="E1032" s="87" t="s">
        <v>1706</v>
      </c>
      <c r="F1032" s="96" t="s">
        <v>1663</v>
      </c>
      <c r="G1032" s="57">
        <v>0</v>
      </c>
      <c r="H1032" s="57">
        <v>0</v>
      </c>
    </row>
    <row r="1033" spans="1:8" x14ac:dyDescent="0.25">
      <c r="A1033" s="92"/>
      <c r="B1033" s="87"/>
      <c r="C1033" s="87"/>
      <c r="D1033" s="87"/>
      <c r="E1033" s="87"/>
      <c r="F1033" s="91"/>
      <c r="G1033" s="57">
        <v>0</v>
      </c>
      <c r="H1033" s="57">
        <v>100</v>
      </c>
    </row>
    <row r="1034" spans="1:8" x14ac:dyDescent="0.25">
      <c r="A1034" s="87" t="s">
        <v>1189</v>
      </c>
      <c r="B1034" s="87" t="s">
        <v>1680</v>
      </c>
      <c r="C1034" s="87" t="s">
        <v>154</v>
      </c>
      <c r="D1034" s="87" t="s">
        <v>1703</v>
      </c>
      <c r="E1034" s="87" t="s">
        <v>1706</v>
      </c>
      <c r="F1034" s="96" t="s">
        <v>1337</v>
      </c>
      <c r="G1034" s="57">
        <v>0</v>
      </c>
      <c r="H1034" s="57">
        <v>0</v>
      </c>
    </row>
    <row r="1035" spans="1:8" x14ac:dyDescent="0.25">
      <c r="A1035" s="92"/>
      <c r="B1035" s="87"/>
      <c r="C1035" s="87"/>
      <c r="D1035" s="87"/>
      <c r="E1035" s="87"/>
      <c r="F1035" s="91"/>
      <c r="G1035" s="57">
        <v>0</v>
      </c>
      <c r="H1035" s="57">
        <v>100</v>
      </c>
    </row>
    <row r="1036" spans="1:8" x14ac:dyDescent="0.25">
      <c r="A1036" s="87" t="s">
        <v>1190</v>
      </c>
      <c r="B1036" s="87" t="s">
        <v>1681</v>
      </c>
      <c r="C1036" s="87" t="s">
        <v>154</v>
      </c>
      <c r="D1036" s="87" t="s">
        <v>1703</v>
      </c>
      <c r="E1036" s="87" t="s">
        <v>1706</v>
      </c>
      <c r="F1036" s="96" t="s">
        <v>1720</v>
      </c>
      <c r="G1036" s="57">
        <v>2518.61</v>
      </c>
      <c r="H1036" s="57">
        <v>7555</v>
      </c>
    </row>
    <row r="1037" spans="1:8" x14ac:dyDescent="0.25">
      <c r="A1037" s="92"/>
      <c r="B1037" s="87"/>
      <c r="C1037" s="87"/>
      <c r="D1037" s="87"/>
      <c r="E1037" s="87"/>
      <c r="F1037" s="91"/>
      <c r="G1037" s="57">
        <v>1000</v>
      </c>
      <c r="H1037" s="57">
        <v>0</v>
      </c>
    </row>
    <row r="1038" spans="1:8" x14ac:dyDescent="0.25">
      <c r="A1038" s="87" t="s">
        <v>1191</v>
      </c>
      <c r="B1038" s="87" t="s">
        <v>1682</v>
      </c>
      <c r="C1038" s="87" t="s">
        <v>154</v>
      </c>
      <c r="D1038" s="87" t="s">
        <v>1703</v>
      </c>
      <c r="E1038" s="87" t="s">
        <v>1706</v>
      </c>
      <c r="F1038" s="96" t="s">
        <v>170</v>
      </c>
      <c r="G1038" s="58">
        <v>1422.6</v>
      </c>
      <c r="H1038" s="57">
        <v>0</v>
      </c>
    </row>
    <row r="1039" spans="1:8" x14ac:dyDescent="0.25">
      <c r="A1039" s="92"/>
      <c r="B1039" s="87"/>
      <c r="C1039" s="87"/>
      <c r="D1039" s="87"/>
      <c r="E1039" s="87"/>
      <c r="F1039" s="91"/>
      <c r="G1039" s="57">
        <f>800.01+80</f>
        <v>880.01</v>
      </c>
      <c r="H1039" s="57">
        <f>931.2+139+232+560.2+150</f>
        <v>2012.4</v>
      </c>
    </row>
    <row r="1040" spans="1:8" x14ac:dyDescent="0.25">
      <c r="A1040" s="87" t="s">
        <v>1192</v>
      </c>
      <c r="B1040" s="87" t="s">
        <v>1683</v>
      </c>
      <c r="C1040" s="87" t="s">
        <v>154</v>
      </c>
      <c r="D1040" s="87" t="s">
        <v>1703</v>
      </c>
      <c r="E1040" s="87" t="s">
        <v>1706</v>
      </c>
      <c r="F1040" s="96" t="s">
        <v>596</v>
      </c>
      <c r="G1040" s="58">
        <v>2901.99</v>
      </c>
      <c r="H1040" s="57">
        <v>0</v>
      </c>
    </row>
    <row r="1041" spans="1:8" x14ac:dyDescent="0.25">
      <c r="A1041" s="92"/>
      <c r="B1041" s="87"/>
      <c r="C1041" s="87"/>
      <c r="D1041" s="87"/>
      <c r="E1041" s="87"/>
      <c r="F1041" s="91"/>
      <c r="G1041" s="57">
        <v>1000</v>
      </c>
      <c r="H1041" s="57">
        <f>808.89+371+820.11+150</f>
        <v>2150</v>
      </c>
    </row>
    <row r="1042" spans="1:8" x14ac:dyDescent="0.25">
      <c r="A1042" s="87" t="s">
        <v>1193</v>
      </c>
      <c r="B1042" s="87" t="s">
        <v>1684</v>
      </c>
      <c r="C1042" s="87" t="s">
        <v>715</v>
      </c>
      <c r="D1042" s="87" t="s">
        <v>1704</v>
      </c>
      <c r="E1042" s="87" t="s">
        <v>1706</v>
      </c>
      <c r="F1042" s="107" t="s">
        <v>221</v>
      </c>
      <c r="G1042" s="57">
        <v>0</v>
      </c>
      <c r="H1042" s="57">
        <v>0</v>
      </c>
    </row>
    <row r="1043" spans="1:8" x14ac:dyDescent="0.25">
      <c r="A1043" s="92"/>
      <c r="B1043" s="87"/>
      <c r="C1043" s="87"/>
      <c r="D1043" s="87"/>
      <c r="E1043" s="87"/>
      <c r="F1043" s="92"/>
      <c r="G1043" s="57">
        <v>0</v>
      </c>
      <c r="H1043" s="57">
        <v>0</v>
      </c>
    </row>
    <row r="1044" spans="1:8" x14ac:dyDescent="0.25">
      <c r="A1044" s="87" t="s">
        <v>1194</v>
      </c>
      <c r="B1044" s="87" t="s">
        <v>1685</v>
      </c>
      <c r="C1044" s="87" t="s">
        <v>553</v>
      </c>
      <c r="D1044" s="87" t="s">
        <v>1704</v>
      </c>
      <c r="E1044" s="87" t="s">
        <v>1706</v>
      </c>
      <c r="F1044" s="107" t="s">
        <v>97</v>
      </c>
      <c r="G1044" s="57">
        <v>0</v>
      </c>
      <c r="H1044" s="57">
        <v>0</v>
      </c>
    </row>
    <row r="1045" spans="1:8" x14ac:dyDescent="0.25">
      <c r="A1045" s="92"/>
      <c r="B1045" s="87"/>
      <c r="C1045" s="87"/>
      <c r="D1045" s="87"/>
      <c r="E1045" s="87"/>
      <c r="F1045" s="92"/>
      <c r="G1045" s="57">
        <v>0</v>
      </c>
      <c r="H1045" s="58">
        <v>75</v>
      </c>
    </row>
    <row r="1046" spans="1:8" x14ac:dyDescent="0.25">
      <c r="A1046" s="87" t="s">
        <v>1195</v>
      </c>
      <c r="B1046" s="87" t="s">
        <v>1686</v>
      </c>
      <c r="C1046" s="87" t="s">
        <v>553</v>
      </c>
      <c r="D1046" s="87" t="s">
        <v>1704</v>
      </c>
      <c r="E1046" s="87" t="s">
        <v>1706</v>
      </c>
      <c r="F1046" s="107" t="s">
        <v>97</v>
      </c>
      <c r="G1046" s="57">
        <v>0</v>
      </c>
      <c r="H1046" s="57">
        <v>0</v>
      </c>
    </row>
    <row r="1047" spans="1:8" x14ac:dyDescent="0.25">
      <c r="A1047" s="92"/>
      <c r="B1047" s="87"/>
      <c r="C1047" s="87"/>
      <c r="D1047" s="87"/>
      <c r="E1047" s="87"/>
      <c r="F1047" s="92"/>
      <c r="G1047" s="57">
        <v>0</v>
      </c>
      <c r="H1047" s="58">
        <v>75</v>
      </c>
    </row>
    <row r="1048" spans="1:8" x14ac:dyDescent="0.25">
      <c r="A1048" s="87" t="s">
        <v>1196</v>
      </c>
      <c r="B1048" s="87" t="s">
        <v>1687</v>
      </c>
      <c r="C1048" s="87" t="s">
        <v>1697</v>
      </c>
      <c r="D1048" s="87" t="s">
        <v>1705</v>
      </c>
      <c r="E1048" s="87" t="s">
        <v>1706</v>
      </c>
      <c r="F1048" s="107" t="s">
        <v>103</v>
      </c>
      <c r="G1048" s="57">
        <v>0</v>
      </c>
      <c r="H1048" s="57">
        <v>0</v>
      </c>
    </row>
    <row r="1049" spans="1:8" x14ac:dyDescent="0.25">
      <c r="A1049" s="92"/>
      <c r="B1049" s="87"/>
      <c r="C1049" s="87"/>
      <c r="D1049" s="87"/>
      <c r="E1049" s="87"/>
      <c r="F1049" s="92"/>
      <c r="G1049" s="57">
        <v>0</v>
      </c>
      <c r="H1049" s="58">
        <v>100</v>
      </c>
    </row>
    <row r="1050" spans="1:8" x14ac:dyDescent="0.25">
      <c r="A1050" s="86" t="s">
        <v>1197</v>
      </c>
      <c r="B1050" s="86" t="s">
        <v>1198</v>
      </c>
      <c r="C1050" s="86" t="s">
        <v>204</v>
      </c>
      <c r="D1050" s="86" t="s">
        <v>1199</v>
      </c>
      <c r="E1050" s="86" t="s">
        <v>1200</v>
      </c>
      <c r="F1050" s="95" t="s">
        <v>1201</v>
      </c>
      <c r="G1050" s="54">
        <v>0</v>
      </c>
      <c r="H1050" s="54">
        <v>0</v>
      </c>
    </row>
    <row r="1051" spans="1:8" x14ac:dyDescent="0.25">
      <c r="A1051" s="93"/>
      <c r="B1051" s="93"/>
      <c r="C1051" s="86"/>
      <c r="D1051" s="86"/>
      <c r="E1051" s="93"/>
      <c r="F1051" s="101"/>
      <c r="G1051" s="54">
        <v>757</v>
      </c>
      <c r="H1051" s="54"/>
    </row>
    <row r="1052" spans="1:8" x14ac:dyDescent="0.25">
      <c r="A1052" s="93"/>
      <c r="B1052" s="93"/>
      <c r="C1052" s="86"/>
      <c r="D1052" s="86"/>
      <c r="E1052" s="93"/>
      <c r="F1052" s="101"/>
      <c r="G1052" s="54"/>
      <c r="H1052" s="54"/>
    </row>
    <row r="1053" spans="1:8" x14ac:dyDescent="0.25">
      <c r="A1053" s="86" t="s">
        <v>1197</v>
      </c>
      <c r="B1053" s="86" t="s">
        <v>1202</v>
      </c>
      <c r="C1053" s="86" t="s">
        <v>204</v>
      </c>
      <c r="D1053" s="86" t="s">
        <v>1203</v>
      </c>
      <c r="E1053" s="86" t="s">
        <v>1200</v>
      </c>
      <c r="F1053" s="95" t="s">
        <v>1204</v>
      </c>
      <c r="G1053" s="59">
        <v>0</v>
      </c>
      <c r="H1053" s="54">
        <v>0</v>
      </c>
    </row>
    <row r="1054" spans="1:8" x14ac:dyDescent="0.25">
      <c r="A1054" s="93"/>
      <c r="B1054" s="93"/>
      <c r="C1054" s="86"/>
      <c r="D1054" s="86"/>
      <c r="E1054" s="93"/>
      <c r="F1054" s="101"/>
      <c r="G1054" s="54">
        <v>0</v>
      </c>
      <c r="H1054" s="54"/>
    </row>
    <row r="1055" spans="1:8" x14ac:dyDescent="0.25">
      <c r="A1055" s="93"/>
      <c r="B1055" s="93"/>
      <c r="C1055" s="86"/>
      <c r="D1055" s="86"/>
      <c r="E1055" s="93"/>
      <c r="F1055" s="101"/>
      <c r="G1055" s="54"/>
      <c r="H1055" s="54"/>
    </row>
    <row r="1056" spans="1:8" x14ac:dyDescent="0.25">
      <c r="A1056" s="86" t="s">
        <v>1197</v>
      </c>
      <c r="B1056" s="86" t="s">
        <v>1205</v>
      </c>
      <c r="C1056" s="86" t="s">
        <v>204</v>
      </c>
      <c r="D1056" s="86" t="s">
        <v>1206</v>
      </c>
      <c r="E1056" s="86" t="s">
        <v>1200</v>
      </c>
      <c r="F1056" s="95" t="s">
        <v>1207</v>
      </c>
      <c r="G1056" s="59">
        <v>0</v>
      </c>
      <c r="H1056" s="54">
        <v>0</v>
      </c>
    </row>
    <row r="1057" spans="1:8" x14ac:dyDescent="0.25">
      <c r="A1057" s="93"/>
      <c r="B1057" s="93"/>
      <c r="C1057" s="86"/>
      <c r="D1057" s="86"/>
      <c r="E1057" s="93"/>
      <c r="F1057" s="101"/>
      <c r="G1057" s="54">
        <v>0</v>
      </c>
      <c r="H1057" s="54"/>
    </row>
    <row r="1058" spans="1:8" x14ac:dyDescent="0.25">
      <c r="A1058" s="93"/>
      <c r="B1058" s="93"/>
      <c r="C1058" s="86"/>
      <c r="D1058" s="86"/>
      <c r="E1058" s="93"/>
      <c r="F1058" s="101"/>
      <c r="G1058" s="54"/>
      <c r="H1058" s="54"/>
    </row>
    <row r="1059" spans="1:8" x14ac:dyDescent="0.25">
      <c r="A1059" s="86" t="s">
        <v>1208</v>
      </c>
      <c r="B1059" s="86" t="s">
        <v>1209</v>
      </c>
      <c r="C1059" s="86" t="s">
        <v>1210</v>
      </c>
      <c r="D1059" s="86" t="s">
        <v>1210</v>
      </c>
      <c r="E1059" s="86" t="s">
        <v>1200</v>
      </c>
      <c r="F1059" s="95" t="s">
        <v>39</v>
      </c>
      <c r="G1059" s="59">
        <v>0</v>
      </c>
      <c r="H1059" s="54">
        <v>0</v>
      </c>
    </row>
    <row r="1060" spans="1:8" x14ac:dyDescent="0.25">
      <c r="A1060" s="93"/>
      <c r="B1060" s="93"/>
      <c r="C1060" s="86"/>
      <c r="D1060" s="86"/>
      <c r="E1060" s="93"/>
      <c r="F1060" s="101"/>
      <c r="G1060" s="54">
        <v>0</v>
      </c>
      <c r="H1060" s="54"/>
    </row>
    <row r="1061" spans="1:8" x14ac:dyDescent="0.25">
      <c r="A1061" s="93"/>
      <c r="B1061" s="93"/>
      <c r="C1061" s="86"/>
      <c r="D1061" s="86"/>
      <c r="E1061" s="93"/>
      <c r="F1061" s="101"/>
      <c r="G1061" s="54"/>
      <c r="H1061" s="54"/>
    </row>
    <row r="1062" spans="1:8" x14ac:dyDescent="0.25">
      <c r="A1062" s="86" t="s">
        <v>1211</v>
      </c>
      <c r="B1062" s="86" t="s">
        <v>1209</v>
      </c>
      <c r="C1062" s="86" t="s">
        <v>223</v>
      </c>
      <c r="D1062" s="86" t="s">
        <v>223</v>
      </c>
      <c r="E1062" s="86" t="s">
        <v>1200</v>
      </c>
      <c r="F1062" s="95" t="s">
        <v>43</v>
      </c>
      <c r="G1062" s="59">
        <v>0</v>
      </c>
      <c r="H1062" s="54">
        <v>0</v>
      </c>
    </row>
    <row r="1063" spans="1:8" x14ac:dyDescent="0.25">
      <c r="A1063" s="93"/>
      <c r="B1063" s="93"/>
      <c r="C1063" s="86"/>
      <c r="D1063" s="86"/>
      <c r="E1063" s="93"/>
      <c r="F1063" s="101"/>
      <c r="G1063" s="54">
        <v>0</v>
      </c>
      <c r="H1063" s="54"/>
    </row>
    <row r="1064" spans="1:8" x14ac:dyDescent="0.25">
      <c r="A1064" s="93"/>
      <c r="B1064" s="93"/>
      <c r="C1064" s="86"/>
      <c r="D1064" s="86"/>
      <c r="E1064" s="93"/>
      <c r="F1064" s="101"/>
      <c r="G1064" s="54"/>
      <c r="H1064" s="54"/>
    </row>
    <row r="1065" spans="1:8" x14ac:dyDescent="0.25">
      <c r="A1065" s="86" t="s">
        <v>1211</v>
      </c>
      <c r="B1065" s="86" t="s">
        <v>1212</v>
      </c>
      <c r="C1065" s="86" t="s">
        <v>223</v>
      </c>
      <c r="D1065" s="86" t="s">
        <v>223</v>
      </c>
      <c r="E1065" s="86" t="s">
        <v>1200</v>
      </c>
      <c r="F1065" s="95" t="s">
        <v>43</v>
      </c>
      <c r="G1065" s="59">
        <v>0</v>
      </c>
      <c r="H1065" s="54">
        <v>0</v>
      </c>
    </row>
    <row r="1066" spans="1:8" x14ac:dyDescent="0.25">
      <c r="A1066" s="93"/>
      <c r="B1066" s="86"/>
      <c r="C1066" s="86"/>
      <c r="D1066" s="86"/>
      <c r="E1066" s="93"/>
      <c r="F1066" s="101"/>
      <c r="G1066" s="54">
        <v>0</v>
      </c>
      <c r="H1066" s="54"/>
    </row>
    <row r="1067" spans="1:8" x14ac:dyDescent="0.25">
      <c r="A1067" s="93"/>
      <c r="B1067" s="86"/>
      <c r="C1067" s="86"/>
      <c r="D1067" s="86"/>
      <c r="E1067" s="93"/>
      <c r="F1067" s="101"/>
      <c r="G1067" s="54"/>
      <c r="H1067" s="54"/>
    </row>
    <row r="1068" spans="1:8" x14ac:dyDescent="0.25">
      <c r="A1068" s="86" t="s">
        <v>1211</v>
      </c>
      <c r="B1068" s="86" t="s">
        <v>1213</v>
      </c>
      <c r="C1068" s="86" t="s">
        <v>223</v>
      </c>
      <c r="D1068" s="86" t="s">
        <v>223</v>
      </c>
      <c r="E1068" s="86" t="s">
        <v>1200</v>
      </c>
      <c r="F1068" s="95" t="s">
        <v>43</v>
      </c>
      <c r="G1068" s="54">
        <v>0</v>
      </c>
      <c r="H1068" s="54">
        <v>0</v>
      </c>
    </row>
    <row r="1069" spans="1:8" x14ac:dyDescent="0.25">
      <c r="A1069" s="93"/>
      <c r="B1069" s="86"/>
      <c r="C1069" s="86"/>
      <c r="D1069" s="86"/>
      <c r="E1069" s="93"/>
      <c r="F1069" s="101"/>
      <c r="G1069" s="54">
        <v>0</v>
      </c>
      <c r="H1069" s="54"/>
    </row>
    <row r="1070" spans="1:8" x14ac:dyDescent="0.25">
      <c r="A1070" s="93"/>
      <c r="B1070" s="86"/>
      <c r="C1070" s="86"/>
      <c r="D1070" s="86"/>
      <c r="E1070" s="93"/>
      <c r="F1070" s="101"/>
      <c r="G1070" s="54"/>
      <c r="H1070" s="54"/>
    </row>
    <row r="1071" spans="1:8" x14ac:dyDescent="0.25">
      <c r="A1071" s="86" t="s">
        <v>1214</v>
      </c>
      <c r="B1071" s="86" t="s">
        <v>1215</v>
      </c>
      <c r="C1071" s="86" t="s">
        <v>1216</v>
      </c>
      <c r="D1071" s="86" t="s">
        <v>1217</v>
      </c>
      <c r="E1071" s="86" t="s">
        <v>1200</v>
      </c>
      <c r="F1071" s="95" t="s">
        <v>487</v>
      </c>
      <c r="G1071" s="54">
        <v>0</v>
      </c>
      <c r="H1071" s="54">
        <v>0</v>
      </c>
    </row>
    <row r="1072" spans="1:8" x14ac:dyDescent="0.25">
      <c r="A1072" s="93"/>
      <c r="B1072" s="86"/>
      <c r="C1072" s="86"/>
      <c r="D1072" s="86"/>
      <c r="E1072" s="93"/>
      <c r="F1072" s="101"/>
      <c r="G1072" s="54">
        <v>0</v>
      </c>
      <c r="H1072" s="54"/>
    </row>
    <row r="1073" spans="1:8" x14ac:dyDescent="0.25">
      <c r="A1073" s="93"/>
      <c r="B1073" s="86"/>
      <c r="C1073" s="86"/>
      <c r="D1073" s="86"/>
      <c r="E1073" s="93"/>
      <c r="F1073" s="101"/>
      <c r="G1073" s="54"/>
      <c r="H1073" s="54"/>
    </row>
    <row r="1074" spans="1:8" x14ac:dyDescent="0.25">
      <c r="A1074" s="86" t="s">
        <v>1214</v>
      </c>
      <c r="B1074" s="86" t="s">
        <v>1218</v>
      </c>
      <c r="C1074" s="86" t="s">
        <v>1216</v>
      </c>
      <c r="D1074" s="86" t="s">
        <v>1217</v>
      </c>
      <c r="E1074" s="86" t="s">
        <v>1200</v>
      </c>
      <c r="F1074" s="95" t="s">
        <v>487</v>
      </c>
      <c r="G1074" s="54">
        <v>0</v>
      </c>
      <c r="H1074" s="54">
        <v>0</v>
      </c>
    </row>
    <row r="1075" spans="1:8" x14ac:dyDescent="0.25">
      <c r="A1075" s="93"/>
      <c r="B1075" s="86"/>
      <c r="C1075" s="86"/>
      <c r="D1075" s="86"/>
      <c r="E1075" s="93"/>
      <c r="F1075" s="101"/>
      <c r="G1075" s="54">
        <v>0</v>
      </c>
      <c r="H1075" s="54"/>
    </row>
    <row r="1076" spans="1:8" x14ac:dyDescent="0.25">
      <c r="A1076" s="93"/>
      <c r="B1076" s="86"/>
      <c r="C1076" s="86"/>
      <c r="D1076" s="86"/>
      <c r="E1076" s="93"/>
      <c r="F1076" s="101"/>
      <c r="G1076" s="54"/>
      <c r="H1076" s="54"/>
    </row>
    <row r="1077" spans="1:8" ht="60" customHeight="1" x14ac:dyDescent="0.25">
      <c r="A1077" s="86" t="s">
        <v>1219</v>
      </c>
      <c r="B1077" s="86" t="s">
        <v>1220</v>
      </c>
      <c r="C1077" s="86" t="s">
        <v>1221</v>
      </c>
      <c r="D1077" s="86" t="s">
        <v>1222</v>
      </c>
      <c r="E1077" s="86" t="s">
        <v>1223</v>
      </c>
      <c r="F1077" s="86" t="s">
        <v>1224</v>
      </c>
      <c r="G1077" s="28">
        <v>1516</v>
      </c>
      <c r="H1077" s="28">
        <v>0</v>
      </c>
    </row>
    <row r="1078" spans="1:8" ht="60" customHeight="1" x14ac:dyDescent="0.25">
      <c r="A1078" s="93"/>
      <c r="B1078" s="93"/>
      <c r="C1078" s="93"/>
      <c r="D1078" s="93"/>
      <c r="E1078" s="93"/>
      <c r="F1078" s="93"/>
      <c r="G1078" s="28">
        <v>871</v>
      </c>
      <c r="H1078" s="28">
        <v>560</v>
      </c>
    </row>
    <row r="1079" spans="1:8" ht="60" customHeight="1" x14ac:dyDescent="0.25">
      <c r="A1079" s="93"/>
      <c r="B1079" s="93"/>
      <c r="C1079" s="93"/>
      <c r="D1079" s="93"/>
      <c r="E1079" s="93"/>
      <c r="F1079" s="93"/>
      <c r="G1079" s="29"/>
      <c r="H1079" s="28">
        <v>0</v>
      </c>
    </row>
    <row r="1080" spans="1:8" ht="69.95" customHeight="1" x14ac:dyDescent="0.25">
      <c r="A1080" s="86" t="s">
        <v>1225</v>
      </c>
      <c r="B1080" s="86" t="s">
        <v>1226</v>
      </c>
      <c r="C1080" s="86" t="s">
        <v>1227</v>
      </c>
      <c r="D1080" s="86" t="s">
        <v>1228</v>
      </c>
      <c r="E1080" s="86" t="s">
        <v>1223</v>
      </c>
      <c r="F1080" s="86" t="s">
        <v>490</v>
      </c>
      <c r="G1080" s="28">
        <v>1400</v>
      </c>
      <c r="H1080" s="28">
        <v>0</v>
      </c>
    </row>
    <row r="1081" spans="1:8" ht="69.95" customHeight="1" x14ac:dyDescent="0.25">
      <c r="A1081" s="93"/>
      <c r="B1081" s="93"/>
      <c r="C1081" s="93"/>
      <c r="D1081" s="93"/>
      <c r="E1081" s="93"/>
      <c r="F1081" s="93"/>
      <c r="G1081" s="28">
        <v>514.99</v>
      </c>
      <c r="H1081" s="28">
        <v>505</v>
      </c>
    </row>
    <row r="1082" spans="1:8" ht="69.95" customHeight="1" x14ac:dyDescent="0.25">
      <c r="A1082" s="93"/>
      <c r="B1082" s="93"/>
      <c r="C1082" s="93"/>
      <c r="D1082" s="93"/>
      <c r="E1082" s="93"/>
      <c r="F1082" s="93"/>
      <c r="G1082" s="29"/>
      <c r="H1082" s="28">
        <v>0</v>
      </c>
    </row>
    <row r="1083" spans="1:8" ht="69.95" customHeight="1" x14ac:dyDescent="0.25">
      <c r="A1083" s="86" t="s">
        <v>1229</v>
      </c>
      <c r="B1083" s="86" t="s">
        <v>1230</v>
      </c>
      <c r="C1083" s="86" t="s">
        <v>1231</v>
      </c>
      <c r="D1083" s="86" t="s">
        <v>1232</v>
      </c>
      <c r="E1083" s="86" t="s">
        <v>1223</v>
      </c>
      <c r="F1083" s="86" t="s">
        <v>1233</v>
      </c>
      <c r="G1083" s="28">
        <v>0</v>
      </c>
      <c r="H1083" s="28">
        <v>0</v>
      </c>
    </row>
    <row r="1084" spans="1:8" ht="69.95" customHeight="1" x14ac:dyDescent="0.25">
      <c r="A1084" s="93"/>
      <c r="B1084" s="93"/>
      <c r="C1084" s="93"/>
      <c r="D1084" s="93"/>
      <c r="E1084" s="93"/>
      <c r="F1084" s="93"/>
      <c r="G1084" s="28">
        <v>2398</v>
      </c>
      <c r="H1084" s="28">
        <v>0</v>
      </c>
    </row>
    <row r="1085" spans="1:8" ht="69.95" customHeight="1" x14ac:dyDescent="0.25">
      <c r="A1085" s="93"/>
      <c r="B1085" s="93"/>
      <c r="C1085" s="93"/>
      <c r="D1085" s="93"/>
      <c r="E1085" s="93"/>
      <c r="F1085" s="93"/>
      <c r="G1085" s="29"/>
      <c r="H1085" s="28">
        <v>80</v>
      </c>
    </row>
    <row r="1086" spans="1:8" ht="69.95" customHeight="1" x14ac:dyDescent="0.25">
      <c r="A1086" s="86" t="s">
        <v>1229</v>
      </c>
      <c r="B1086" s="86" t="s">
        <v>1234</v>
      </c>
      <c r="C1086" s="86" t="s">
        <v>1231</v>
      </c>
      <c r="D1086" s="86" t="s">
        <v>1232</v>
      </c>
      <c r="E1086" s="86" t="s">
        <v>1223</v>
      </c>
      <c r="F1086" s="86" t="s">
        <v>1233</v>
      </c>
      <c r="G1086" s="28">
        <v>0</v>
      </c>
      <c r="H1086" s="28">
        <v>0</v>
      </c>
    </row>
    <row r="1087" spans="1:8" ht="69.95" customHeight="1" x14ac:dyDescent="0.25">
      <c r="A1087" s="93"/>
      <c r="B1087" s="93"/>
      <c r="C1087" s="93"/>
      <c r="D1087" s="93"/>
      <c r="E1087" s="93"/>
      <c r="F1087" s="93"/>
      <c r="G1087" s="28">
        <v>0</v>
      </c>
      <c r="H1087" s="28">
        <v>0</v>
      </c>
    </row>
    <row r="1088" spans="1:8" ht="69.95" customHeight="1" x14ac:dyDescent="0.25">
      <c r="A1088" s="93"/>
      <c r="B1088" s="93"/>
      <c r="C1088" s="93"/>
      <c r="D1088" s="93"/>
      <c r="E1088" s="93"/>
      <c r="F1088" s="93"/>
      <c r="G1088" s="29"/>
      <c r="H1088" s="28">
        <v>80</v>
      </c>
    </row>
    <row r="1089" spans="1:8" ht="69.95" customHeight="1" x14ac:dyDescent="0.25">
      <c r="A1089" s="86" t="s">
        <v>1229</v>
      </c>
      <c r="B1089" s="86" t="s">
        <v>1235</v>
      </c>
      <c r="C1089" s="86" t="s">
        <v>1231</v>
      </c>
      <c r="D1089" s="86" t="s">
        <v>1232</v>
      </c>
      <c r="E1089" s="86" t="s">
        <v>1223</v>
      </c>
      <c r="F1089" s="86" t="s">
        <v>1233</v>
      </c>
      <c r="G1089" s="28">
        <v>0</v>
      </c>
      <c r="H1089" s="28">
        <v>0</v>
      </c>
    </row>
    <row r="1090" spans="1:8" ht="69.95" customHeight="1" x14ac:dyDescent="0.25">
      <c r="A1090" s="93"/>
      <c r="B1090" s="93"/>
      <c r="C1090" s="93"/>
      <c r="D1090" s="93"/>
      <c r="E1090" s="93"/>
      <c r="F1090" s="93"/>
      <c r="G1090" s="28">
        <v>0</v>
      </c>
      <c r="H1090" s="28">
        <v>0</v>
      </c>
    </row>
    <row r="1091" spans="1:8" ht="69.95" customHeight="1" x14ac:dyDescent="0.25">
      <c r="A1091" s="93"/>
      <c r="B1091" s="93"/>
      <c r="C1091" s="93"/>
      <c r="D1091" s="93"/>
      <c r="E1091" s="93"/>
      <c r="F1091" s="93"/>
      <c r="G1091" s="29"/>
      <c r="H1091" s="28">
        <v>0</v>
      </c>
    </row>
    <row r="1092" spans="1:8" ht="90" customHeight="1" x14ac:dyDescent="0.25">
      <c r="A1092" s="86" t="s">
        <v>1236</v>
      </c>
      <c r="B1092" s="86" t="s">
        <v>1237</v>
      </c>
      <c r="C1092" s="86" t="s">
        <v>1238</v>
      </c>
      <c r="D1092" s="86" t="s">
        <v>1239</v>
      </c>
      <c r="E1092" s="86" t="s">
        <v>1223</v>
      </c>
      <c r="F1092" s="86" t="s">
        <v>1240</v>
      </c>
      <c r="G1092" s="28">
        <v>1516</v>
      </c>
      <c r="H1092" s="28">
        <v>0</v>
      </c>
    </row>
    <row r="1093" spans="1:8" ht="90" customHeight="1" x14ac:dyDescent="0.25">
      <c r="A1093" s="93"/>
      <c r="B1093" s="93"/>
      <c r="C1093" s="93"/>
      <c r="D1093" s="93"/>
      <c r="E1093" s="93"/>
      <c r="F1093" s="93"/>
      <c r="G1093" s="28">
        <v>582.49</v>
      </c>
      <c r="H1093" s="28">
        <v>2004</v>
      </c>
    </row>
    <row r="1094" spans="1:8" ht="90" customHeight="1" x14ac:dyDescent="0.25">
      <c r="A1094" s="93"/>
      <c r="B1094" s="93"/>
      <c r="C1094" s="93"/>
      <c r="D1094" s="93"/>
      <c r="E1094" s="93"/>
      <c r="F1094" s="93"/>
      <c r="G1094" s="29"/>
      <c r="H1094" s="28">
        <v>0</v>
      </c>
    </row>
    <row r="1095" spans="1:8" ht="90" customHeight="1" x14ac:dyDescent="0.25">
      <c r="A1095" s="86" t="s">
        <v>1229</v>
      </c>
      <c r="B1095" s="86" t="s">
        <v>1241</v>
      </c>
      <c r="C1095" s="86" t="s">
        <v>1238</v>
      </c>
      <c r="D1095" s="86" t="s">
        <v>1239</v>
      </c>
      <c r="E1095" s="86" t="s">
        <v>1223</v>
      </c>
      <c r="F1095" s="86" t="s">
        <v>1240</v>
      </c>
      <c r="G1095" s="28">
        <v>0</v>
      </c>
      <c r="H1095" s="28">
        <v>0</v>
      </c>
    </row>
    <row r="1096" spans="1:8" ht="90" customHeight="1" x14ac:dyDescent="0.25">
      <c r="A1096" s="93"/>
      <c r="B1096" s="93"/>
      <c r="C1096" s="93"/>
      <c r="D1096" s="93"/>
      <c r="E1096" s="93"/>
      <c r="F1096" s="93"/>
      <c r="G1096" s="28">
        <v>1000</v>
      </c>
      <c r="H1096" s="28">
        <v>0</v>
      </c>
    </row>
    <row r="1097" spans="1:8" ht="90" customHeight="1" x14ac:dyDescent="0.25">
      <c r="A1097" s="93"/>
      <c r="B1097" s="93"/>
      <c r="C1097" s="93"/>
      <c r="D1097" s="93"/>
      <c r="E1097" s="93"/>
      <c r="F1097" s="93"/>
      <c r="G1097" s="29"/>
      <c r="H1097" s="28">
        <v>0</v>
      </c>
    </row>
    <row r="1098" spans="1:8" ht="95.1" customHeight="1" x14ac:dyDescent="0.25">
      <c r="A1098" s="86" t="s">
        <v>1229</v>
      </c>
      <c r="B1098" s="86" t="s">
        <v>1242</v>
      </c>
      <c r="C1098" s="86" t="s">
        <v>1238</v>
      </c>
      <c r="D1098" s="86" t="s">
        <v>1239</v>
      </c>
      <c r="E1098" s="86" t="s">
        <v>1223</v>
      </c>
      <c r="F1098" s="86" t="s">
        <v>1240</v>
      </c>
      <c r="G1098" s="28">
        <v>0</v>
      </c>
      <c r="H1098" s="28">
        <v>0</v>
      </c>
    </row>
    <row r="1099" spans="1:8" ht="95.1" customHeight="1" x14ac:dyDescent="0.25">
      <c r="A1099" s="93"/>
      <c r="B1099" s="93"/>
      <c r="C1099" s="93"/>
      <c r="D1099" s="93"/>
      <c r="E1099" s="93"/>
      <c r="F1099" s="93"/>
      <c r="G1099" s="28">
        <v>582.49</v>
      </c>
      <c r="H1099" s="28">
        <v>0</v>
      </c>
    </row>
    <row r="1100" spans="1:8" ht="95.1" customHeight="1" x14ac:dyDescent="0.25">
      <c r="A1100" s="93"/>
      <c r="B1100" s="93"/>
      <c r="C1100" s="93"/>
      <c r="D1100" s="93"/>
      <c r="E1100" s="93"/>
      <c r="F1100" s="93"/>
      <c r="G1100" s="29"/>
      <c r="H1100" s="28">
        <v>0</v>
      </c>
    </row>
    <row r="1101" spans="1:8" ht="95.1" customHeight="1" x14ac:dyDescent="0.25">
      <c r="A1101" s="86" t="s">
        <v>1243</v>
      </c>
      <c r="B1101" s="86" t="s">
        <v>1244</v>
      </c>
      <c r="C1101" s="86" t="s">
        <v>1245</v>
      </c>
      <c r="D1101" s="86" t="s">
        <v>1246</v>
      </c>
      <c r="E1101" s="86" t="s">
        <v>1223</v>
      </c>
      <c r="F1101" s="86" t="s">
        <v>522</v>
      </c>
      <c r="G1101" s="28">
        <v>1400</v>
      </c>
      <c r="H1101" s="28">
        <v>0</v>
      </c>
    </row>
    <row r="1102" spans="1:8" ht="95.1" customHeight="1" x14ac:dyDescent="0.25">
      <c r="A1102" s="93"/>
      <c r="B1102" s="93"/>
      <c r="C1102" s="93"/>
      <c r="D1102" s="93"/>
      <c r="E1102" s="93"/>
      <c r="F1102" s="93"/>
      <c r="G1102" s="28">
        <v>354</v>
      </c>
      <c r="H1102" s="28">
        <v>824</v>
      </c>
    </row>
    <row r="1103" spans="1:8" ht="95.1" customHeight="1" x14ac:dyDescent="0.25">
      <c r="A1103" s="93"/>
      <c r="B1103" s="93"/>
      <c r="C1103" s="93"/>
      <c r="D1103" s="93"/>
      <c r="E1103" s="93"/>
      <c r="F1103" s="93"/>
      <c r="G1103" s="29"/>
      <c r="H1103" s="28">
        <v>0</v>
      </c>
    </row>
    <row r="1104" spans="1:8" ht="60" customHeight="1" x14ac:dyDescent="0.25">
      <c r="A1104" s="86" t="s">
        <v>1247</v>
      </c>
      <c r="B1104" s="86" t="s">
        <v>1248</v>
      </c>
      <c r="C1104" s="86" t="s">
        <v>1249</v>
      </c>
      <c r="D1104" s="86" t="s">
        <v>1250</v>
      </c>
      <c r="E1104" s="86" t="s">
        <v>1223</v>
      </c>
      <c r="F1104" s="86" t="s">
        <v>20</v>
      </c>
      <c r="G1104" s="28">
        <v>1516</v>
      </c>
      <c r="H1104" s="28">
        <v>0</v>
      </c>
    </row>
    <row r="1105" spans="1:8" ht="60" customHeight="1" x14ac:dyDescent="0.25">
      <c r="A1105" s="93"/>
      <c r="B1105" s="93"/>
      <c r="C1105" s="93"/>
      <c r="D1105" s="93"/>
      <c r="E1105" s="93"/>
      <c r="F1105" s="93"/>
      <c r="G1105" s="28">
        <v>1053.98</v>
      </c>
      <c r="H1105" s="28">
        <v>272</v>
      </c>
    </row>
    <row r="1106" spans="1:8" ht="60" customHeight="1" x14ac:dyDescent="0.25">
      <c r="A1106" s="93"/>
      <c r="B1106" s="93"/>
      <c r="C1106" s="93"/>
      <c r="D1106" s="93"/>
      <c r="E1106" s="93"/>
      <c r="F1106" s="93"/>
      <c r="G1106" s="29"/>
      <c r="H1106" s="28">
        <v>0</v>
      </c>
    </row>
    <row r="1107" spans="1:8" ht="60" customHeight="1" x14ac:dyDescent="0.25">
      <c r="A1107" s="86" t="s">
        <v>1251</v>
      </c>
      <c r="B1107" s="86" t="s">
        <v>1248</v>
      </c>
      <c r="C1107" s="86" t="s">
        <v>1249</v>
      </c>
      <c r="D1107" s="86" t="s">
        <v>1250</v>
      </c>
      <c r="E1107" s="86" t="s">
        <v>1223</v>
      </c>
      <c r="F1107" s="86" t="s">
        <v>432</v>
      </c>
      <c r="G1107" s="28">
        <v>3032</v>
      </c>
      <c r="H1107" s="28">
        <v>0</v>
      </c>
    </row>
    <row r="1108" spans="1:8" ht="60" customHeight="1" x14ac:dyDescent="0.25">
      <c r="A1108" s="93"/>
      <c r="B1108" s="93"/>
      <c r="C1108" s="93"/>
      <c r="D1108" s="93"/>
      <c r="E1108" s="93"/>
      <c r="F1108" s="93"/>
      <c r="G1108" s="28">
        <v>731</v>
      </c>
      <c r="H1108" s="28">
        <v>848</v>
      </c>
    </row>
    <row r="1109" spans="1:8" ht="60" customHeight="1" x14ac:dyDescent="0.25">
      <c r="A1109" s="93"/>
      <c r="B1109" s="93"/>
      <c r="C1109" s="93"/>
      <c r="D1109" s="93"/>
      <c r="E1109" s="93"/>
      <c r="F1109" s="93"/>
      <c r="G1109" s="29"/>
      <c r="H1109" s="28">
        <v>0</v>
      </c>
    </row>
    <row r="1110" spans="1:8" ht="69.95" customHeight="1" x14ac:dyDescent="0.25">
      <c r="A1110" s="86" t="s">
        <v>1229</v>
      </c>
      <c r="B1110" s="86" t="s">
        <v>1252</v>
      </c>
      <c r="C1110" s="86" t="s">
        <v>1253</v>
      </c>
      <c r="D1110" s="86" t="s">
        <v>1254</v>
      </c>
      <c r="E1110" s="86" t="s">
        <v>1223</v>
      </c>
      <c r="F1110" s="86" t="s">
        <v>39</v>
      </c>
      <c r="G1110" s="28">
        <v>0</v>
      </c>
      <c r="H1110" s="28">
        <v>0</v>
      </c>
    </row>
    <row r="1111" spans="1:8" ht="69.95" customHeight="1" x14ac:dyDescent="0.25">
      <c r="A1111" s="93"/>
      <c r="B1111" s="93"/>
      <c r="C1111" s="93"/>
      <c r="D1111" s="93"/>
      <c r="E1111" s="93"/>
      <c r="F1111" s="93"/>
      <c r="G1111" s="28">
        <v>687</v>
      </c>
      <c r="H1111" s="28">
        <v>0</v>
      </c>
    </row>
    <row r="1112" spans="1:8" ht="69.95" customHeight="1" x14ac:dyDescent="0.25">
      <c r="A1112" s="93"/>
      <c r="B1112" s="93"/>
      <c r="C1112" s="93"/>
      <c r="D1112" s="93"/>
      <c r="E1112" s="93"/>
      <c r="F1112" s="93"/>
      <c r="G1112" s="29"/>
      <c r="H1112" s="28">
        <v>0</v>
      </c>
    </row>
    <row r="1113" spans="1:8" ht="69.95" customHeight="1" x14ac:dyDescent="0.25">
      <c r="A1113" s="86" t="s">
        <v>1229</v>
      </c>
      <c r="B1113" s="86" t="s">
        <v>1255</v>
      </c>
      <c r="C1113" s="86" t="s">
        <v>1256</v>
      </c>
      <c r="D1113" s="86" t="s">
        <v>1254</v>
      </c>
      <c r="E1113" s="86" t="s">
        <v>1223</v>
      </c>
      <c r="F1113" s="86" t="s">
        <v>39</v>
      </c>
      <c r="G1113" s="28">
        <v>0</v>
      </c>
      <c r="H1113" s="28">
        <v>0</v>
      </c>
    </row>
    <row r="1114" spans="1:8" ht="69.95" customHeight="1" x14ac:dyDescent="0.25">
      <c r="A1114" s="93"/>
      <c r="B1114" s="93"/>
      <c r="C1114" s="93"/>
      <c r="D1114" s="93"/>
      <c r="E1114" s="93"/>
      <c r="F1114" s="93"/>
      <c r="G1114" s="28">
        <v>1457</v>
      </c>
      <c r="H1114" s="28">
        <v>0</v>
      </c>
    </row>
    <row r="1115" spans="1:8" ht="69.95" customHeight="1" x14ac:dyDescent="0.25">
      <c r="A1115" s="93"/>
      <c r="B1115" s="93"/>
      <c r="C1115" s="93"/>
      <c r="D1115" s="93"/>
      <c r="E1115" s="93"/>
      <c r="F1115" s="93"/>
      <c r="G1115" s="29"/>
      <c r="H1115" s="28">
        <v>0</v>
      </c>
    </row>
    <row r="1116" spans="1:8" ht="69.95" customHeight="1" x14ac:dyDescent="0.25">
      <c r="A1116" s="86" t="s">
        <v>1229</v>
      </c>
      <c r="B1116" s="86" t="s">
        <v>1257</v>
      </c>
      <c r="C1116" s="86" t="s">
        <v>1256</v>
      </c>
      <c r="D1116" s="86" t="s">
        <v>1254</v>
      </c>
      <c r="E1116" s="86" t="s">
        <v>1223</v>
      </c>
      <c r="F1116" s="86" t="s">
        <v>39</v>
      </c>
      <c r="G1116" s="28">
        <v>0</v>
      </c>
      <c r="H1116" s="28">
        <v>0</v>
      </c>
    </row>
    <row r="1117" spans="1:8" ht="69.95" customHeight="1" x14ac:dyDescent="0.25">
      <c r="A1117" s="93"/>
      <c r="B1117" s="93"/>
      <c r="C1117" s="93"/>
      <c r="D1117" s="93"/>
      <c r="E1117" s="93"/>
      <c r="F1117" s="93"/>
      <c r="G1117" s="28">
        <v>0</v>
      </c>
      <c r="H1117" s="28">
        <v>0</v>
      </c>
    </row>
    <row r="1118" spans="1:8" ht="69.95" customHeight="1" x14ac:dyDescent="0.25">
      <c r="A1118" s="93"/>
      <c r="B1118" s="93"/>
      <c r="C1118" s="93"/>
      <c r="D1118" s="93"/>
      <c r="E1118" s="93"/>
      <c r="F1118" s="93"/>
      <c r="G1118" s="29"/>
      <c r="H1118" s="28">
        <v>0</v>
      </c>
    </row>
    <row r="1119" spans="1:8" ht="69.95" customHeight="1" x14ac:dyDescent="0.25">
      <c r="A1119" s="86" t="s">
        <v>1229</v>
      </c>
      <c r="B1119" s="86" t="s">
        <v>1258</v>
      </c>
      <c r="C1119" s="86" t="s">
        <v>1256</v>
      </c>
      <c r="D1119" s="86" t="s">
        <v>1254</v>
      </c>
      <c r="E1119" s="86" t="s">
        <v>1223</v>
      </c>
      <c r="F1119" s="86" t="s">
        <v>39</v>
      </c>
      <c r="G1119" s="28">
        <v>0</v>
      </c>
      <c r="H1119" s="28">
        <v>0</v>
      </c>
    </row>
    <row r="1120" spans="1:8" ht="69.95" customHeight="1" x14ac:dyDescent="0.25">
      <c r="A1120" s="93"/>
      <c r="B1120" s="93"/>
      <c r="C1120" s="93"/>
      <c r="D1120" s="93"/>
      <c r="E1120" s="93"/>
      <c r="F1120" s="93"/>
      <c r="G1120" s="28">
        <v>0</v>
      </c>
      <c r="H1120" s="28">
        <v>0</v>
      </c>
    </row>
    <row r="1121" spans="1:8" ht="69.95" customHeight="1" x14ac:dyDescent="0.25">
      <c r="A1121" s="93"/>
      <c r="B1121" s="93"/>
      <c r="C1121" s="93"/>
      <c r="D1121" s="93"/>
      <c r="E1121" s="93"/>
      <c r="F1121" s="93"/>
      <c r="G1121" s="29"/>
      <c r="H1121" s="28">
        <v>0</v>
      </c>
    </row>
    <row r="1122" spans="1:8" ht="60" customHeight="1" x14ac:dyDescent="0.25">
      <c r="A1122" s="86" t="s">
        <v>1229</v>
      </c>
      <c r="B1122" s="86" t="s">
        <v>1259</v>
      </c>
      <c r="C1122" s="86" t="s">
        <v>1260</v>
      </c>
      <c r="D1122" s="86" t="s">
        <v>1261</v>
      </c>
      <c r="E1122" s="86" t="s">
        <v>1223</v>
      </c>
      <c r="F1122" s="86" t="s">
        <v>51</v>
      </c>
      <c r="G1122" s="28">
        <v>0</v>
      </c>
      <c r="H1122" s="28">
        <v>0</v>
      </c>
    </row>
    <row r="1123" spans="1:8" ht="60" customHeight="1" x14ac:dyDescent="0.25">
      <c r="A1123" s="93"/>
      <c r="B1123" s="93"/>
      <c r="C1123" s="93"/>
      <c r="D1123" s="93"/>
      <c r="E1123" s="93"/>
      <c r="F1123" s="93"/>
      <c r="G1123" s="28">
        <v>0</v>
      </c>
      <c r="H1123" s="28">
        <v>0</v>
      </c>
    </row>
    <row r="1124" spans="1:8" ht="60" customHeight="1" x14ac:dyDescent="0.25">
      <c r="A1124" s="93"/>
      <c r="B1124" s="93"/>
      <c r="C1124" s="93"/>
      <c r="D1124" s="93"/>
      <c r="E1124" s="93"/>
      <c r="F1124" s="93"/>
      <c r="G1124" s="29"/>
      <c r="H1124" s="28">
        <v>0</v>
      </c>
    </row>
    <row r="1125" spans="1:8" ht="60" customHeight="1" x14ac:dyDescent="0.25">
      <c r="A1125" s="86" t="s">
        <v>1229</v>
      </c>
      <c r="B1125" s="86" t="s">
        <v>1259</v>
      </c>
      <c r="C1125" s="86" t="s">
        <v>1262</v>
      </c>
      <c r="D1125" s="86" t="s">
        <v>1263</v>
      </c>
      <c r="E1125" s="86" t="s">
        <v>1223</v>
      </c>
      <c r="F1125" s="86" t="s">
        <v>1082</v>
      </c>
      <c r="G1125" s="28">
        <v>0</v>
      </c>
      <c r="H1125" s="28">
        <v>0</v>
      </c>
    </row>
    <row r="1126" spans="1:8" ht="60" customHeight="1" x14ac:dyDescent="0.25">
      <c r="A1126" s="93"/>
      <c r="B1126" s="93"/>
      <c r="C1126" s="93"/>
      <c r="D1126" s="93"/>
      <c r="E1126" s="93"/>
      <c r="F1126" s="93"/>
      <c r="G1126" s="28">
        <v>0</v>
      </c>
      <c r="H1126" s="28">
        <v>0</v>
      </c>
    </row>
    <row r="1127" spans="1:8" ht="60" customHeight="1" x14ac:dyDescent="0.25">
      <c r="A1127" s="93"/>
      <c r="B1127" s="93"/>
      <c r="C1127" s="93"/>
      <c r="D1127" s="93"/>
      <c r="E1127" s="93"/>
      <c r="F1127" s="93"/>
      <c r="G1127" s="29"/>
      <c r="H1127" s="28">
        <v>0</v>
      </c>
    </row>
    <row r="1128" spans="1:8" ht="69.95" customHeight="1" x14ac:dyDescent="0.25">
      <c r="A1128" s="86" t="s">
        <v>1229</v>
      </c>
      <c r="B1128" s="86" t="s">
        <v>1264</v>
      </c>
      <c r="C1128" s="86" t="s">
        <v>1265</v>
      </c>
      <c r="D1128" s="86" t="s">
        <v>1266</v>
      </c>
      <c r="E1128" s="86" t="s">
        <v>1223</v>
      </c>
      <c r="F1128" s="86" t="s">
        <v>1240</v>
      </c>
      <c r="G1128" s="28">
        <v>0</v>
      </c>
      <c r="H1128" s="28">
        <v>0</v>
      </c>
    </row>
    <row r="1129" spans="1:8" ht="69.95" customHeight="1" x14ac:dyDescent="0.25">
      <c r="A1129" s="93"/>
      <c r="B1129" s="93"/>
      <c r="C1129" s="93"/>
      <c r="D1129" s="93"/>
      <c r="E1129" s="93"/>
      <c r="F1129" s="93"/>
      <c r="G1129" s="28">
        <v>684.99</v>
      </c>
      <c r="H1129" s="28">
        <v>0</v>
      </c>
    </row>
    <row r="1130" spans="1:8" ht="69.95" customHeight="1" x14ac:dyDescent="0.25">
      <c r="A1130" s="93"/>
      <c r="B1130" s="93"/>
      <c r="C1130" s="93"/>
      <c r="D1130" s="93"/>
      <c r="E1130" s="93"/>
      <c r="F1130" s="93"/>
      <c r="G1130" s="29"/>
      <c r="H1130" s="28">
        <v>0</v>
      </c>
    </row>
    <row r="1131" spans="1:8" ht="39.950000000000003" customHeight="1" x14ac:dyDescent="0.25">
      <c r="A1131" s="86" t="s">
        <v>1229</v>
      </c>
      <c r="B1131" s="86" t="s">
        <v>1267</v>
      </c>
      <c r="C1131" s="86" t="s">
        <v>1268</v>
      </c>
      <c r="D1131" s="86" t="s">
        <v>1269</v>
      </c>
      <c r="E1131" s="86" t="s">
        <v>1223</v>
      </c>
      <c r="F1131" s="86" t="s">
        <v>1270</v>
      </c>
      <c r="G1131" s="28">
        <v>0</v>
      </c>
      <c r="H1131" s="28">
        <v>0</v>
      </c>
    </row>
    <row r="1132" spans="1:8" ht="39.950000000000003" customHeight="1" x14ac:dyDescent="0.25">
      <c r="A1132" s="93"/>
      <c r="B1132" s="93"/>
      <c r="C1132" s="93"/>
      <c r="D1132" s="93"/>
      <c r="E1132" s="93"/>
      <c r="F1132" s="93"/>
      <c r="G1132" s="28">
        <v>184</v>
      </c>
      <c r="H1132" s="28">
        <v>164</v>
      </c>
    </row>
    <row r="1133" spans="1:8" ht="39.950000000000003" customHeight="1" x14ac:dyDescent="0.25">
      <c r="A1133" s="93"/>
      <c r="B1133" s="93"/>
      <c r="C1133" s="93"/>
      <c r="D1133" s="93"/>
      <c r="E1133" s="93"/>
      <c r="F1133" s="93"/>
      <c r="G1133" s="29"/>
      <c r="H1133" s="28">
        <v>50</v>
      </c>
    </row>
    <row r="1134" spans="1:8" ht="39.950000000000003" customHeight="1" x14ac:dyDescent="0.25">
      <c r="A1134" s="86" t="s">
        <v>1271</v>
      </c>
      <c r="B1134" s="86" t="s">
        <v>1272</v>
      </c>
      <c r="C1134" s="86" t="s">
        <v>1268</v>
      </c>
      <c r="D1134" s="86" t="s">
        <v>1273</v>
      </c>
      <c r="E1134" s="86" t="s">
        <v>1223</v>
      </c>
      <c r="F1134" s="86" t="s">
        <v>1274</v>
      </c>
      <c r="G1134" s="28">
        <v>3032</v>
      </c>
      <c r="H1134" s="28">
        <v>0</v>
      </c>
    </row>
    <row r="1135" spans="1:8" ht="39.950000000000003" customHeight="1" x14ac:dyDescent="0.25">
      <c r="A1135" s="93"/>
      <c r="B1135" s="93"/>
      <c r="C1135" s="93"/>
      <c r="D1135" s="93"/>
      <c r="E1135" s="93"/>
      <c r="F1135" s="93"/>
      <c r="G1135" s="28">
        <v>2092</v>
      </c>
      <c r="H1135" s="28">
        <v>0</v>
      </c>
    </row>
    <row r="1136" spans="1:8" ht="39.950000000000003" customHeight="1" x14ac:dyDescent="0.25">
      <c r="A1136" s="93"/>
      <c r="B1136" s="93"/>
      <c r="C1136" s="93"/>
      <c r="D1136" s="93"/>
      <c r="E1136" s="93"/>
      <c r="F1136" s="93"/>
      <c r="G1136" s="29"/>
      <c r="H1136" s="28">
        <v>30</v>
      </c>
    </row>
    <row r="1137" spans="1:8" ht="35.1" customHeight="1" x14ac:dyDescent="0.25">
      <c r="A1137" s="86" t="s">
        <v>1275</v>
      </c>
      <c r="B1137" s="86" t="s">
        <v>1276</v>
      </c>
      <c r="C1137" s="86" t="s">
        <v>1268</v>
      </c>
      <c r="D1137" s="86" t="s">
        <v>1277</v>
      </c>
      <c r="E1137" s="86" t="s">
        <v>1223</v>
      </c>
      <c r="F1137" s="86" t="s">
        <v>432</v>
      </c>
      <c r="G1137" s="28">
        <v>1516</v>
      </c>
      <c r="H1137" s="28">
        <v>0</v>
      </c>
    </row>
    <row r="1138" spans="1:8" ht="35.1" customHeight="1" x14ac:dyDescent="0.25">
      <c r="A1138" s="93"/>
      <c r="B1138" s="93"/>
      <c r="C1138" s="93"/>
      <c r="D1138" s="93"/>
      <c r="E1138" s="93"/>
      <c r="F1138" s="93"/>
      <c r="G1138" s="28">
        <v>830.99</v>
      </c>
      <c r="H1138" s="28">
        <v>1084</v>
      </c>
    </row>
    <row r="1139" spans="1:8" ht="35.1" customHeight="1" x14ac:dyDescent="0.25">
      <c r="A1139" s="93"/>
      <c r="B1139" s="93"/>
      <c r="C1139" s="93"/>
      <c r="D1139" s="93"/>
      <c r="E1139" s="93"/>
      <c r="F1139" s="93"/>
      <c r="G1139" s="29"/>
      <c r="H1139" s="28">
        <v>0</v>
      </c>
    </row>
    <row r="1140" spans="1:8" ht="45" customHeight="1" x14ac:dyDescent="0.25">
      <c r="A1140" s="86" t="s">
        <v>1278</v>
      </c>
      <c r="B1140" s="86" t="s">
        <v>1279</v>
      </c>
      <c r="C1140" s="86" t="s">
        <v>1268</v>
      </c>
      <c r="D1140" s="86" t="s">
        <v>1280</v>
      </c>
      <c r="E1140" s="86" t="s">
        <v>1223</v>
      </c>
      <c r="F1140" s="86" t="s">
        <v>27</v>
      </c>
      <c r="G1140" s="28">
        <v>1394</v>
      </c>
      <c r="H1140" s="28">
        <v>0</v>
      </c>
    </row>
    <row r="1141" spans="1:8" ht="45" customHeight="1" x14ac:dyDescent="0.25">
      <c r="A1141" s="93"/>
      <c r="B1141" s="93"/>
      <c r="C1141" s="93"/>
      <c r="D1141" s="93"/>
      <c r="E1141" s="93"/>
      <c r="F1141" s="93"/>
      <c r="G1141" s="28">
        <v>1071</v>
      </c>
      <c r="H1141" s="28">
        <v>824</v>
      </c>
    </row>
    <row r="1142" spans="1:8" ht="45" customHeight="1" x14ac:dyDescent="0.25">
      <c r="A1142" s="93"/>
      <c r="B1142" s="93"/>
      <c r="C1142" s="93"/>
      <c r="D1142" s="93"/>
      <c r="E1142" s="93"/>
      <c r="F1142" s="93"/>
      <c r="G1142" s="29"/>
      <c r="H1142" s="28">
        <v>0</v>
      </c>
    </row>
    <row r="1143" spans="1:8" ht="35.1" customHeight="1" x14ac:dyDescent="0.25">
      <c r="A1143" s="86" t="s">
        <v>1281</v>
      </c>
      <c r="B1143" s="86" t="s">
        <v>1282</v>
      </c>
      <c r="C1143" s="86" t="s">
        <v>1268</v>
      </c>
      <c r="D1143" s="86" t="s">
        <v>1283</v>
      </c>
      <c r="E1143" s="86" t="s">
        <v>1223</v>
      </c>
      <c r="F1143" s="86" t="s">
        <v>409</v>
      </c>
      <c r="G1143" s="28">
        <v>0</v>
      </c>
      <c r="H1143" s="28">
        <v>0</v>
      </c>
    </row>
    <row r="1144" spans="1:8" ht="35.1" customHeight="1" x14ac:dyDescent="0.25">
      <c r="A1144" s="93"/>
      <c r="B1144" s="93"/>
      <c r="C1144" s="93"/>
      <c r="D1144" s="93"/>
      <c r="E1144" s="93"/>
      <c r="F1144" s="93"/>
      <c r="G1144" s="28">
        <v>1216</v>
      </c>
      <c r="H1144" s="28">
        <v>1451</v>
      </c>
    </row>
    <row r="1145" spans="1:8" ht="35.1" customHeight="1" x14ac:dyDescent="0.25">
      <c r="A1145" s="93"/>
      <c r="B1145" s="93"/>
      <c r="C1145" s="93"/>
      <c r="D1145" s="93"/>
      <c r="E1145" s="93"/>
      <c r="F1145" s="93"/>
      <c r="G1145" s="29"/>
      <c r="H1145" s="28">
        <v>544</v>
      </c>
    </row>
    <row r="1146" spans="1:8" ht="35.1" customHeight="1" x14ac:dyDescent="0.25">
      <c r="A1146" s="86" t="s">
        <v>1229</v>
      </c>
      <c r="B1146" s="86" t="s">
        <v>1284</v>
      </c>
      <c r="C1146" s="86" t="s">
        <v>1285</v>
      </c>
      <c r="D1146" s="86" t="s">
        <v>1286</v>
      </c>
      <c r="E1146" s="86" t="s">
        <v>1223</v>
      </c>
      <c r="F1146" s="86" t="s">
        <v>409</v>
      </c>
      <c r="G1146" s="28">
        <v>0</v>
      </c>
      <c r="H1146" s="28">
        <v>0</v>
      </c>
    </row>
    <row r="1147" spans="1:8" ht="35.1" customHeight="1" x14ac:dyDescent="0.25">
      <c r="A1147" s="93"/>
      <c r="B1147" s="93"/>
      <c r="C1147" s="93"/>
      <c r="D1147" s="93"/>
      <c r="E1147" s="93"/>
      <c r="F1147" s="93"/>
      <c r="G1147" s="28">
        <v>0</v>
      </c>
      <c r="H1147" s="28">
        <v>0</v>
      </c>
    </row>
    <row r="1148" spans="1:8" ht="35.1" customHeight="1" x14ac:dyDescent="0.25">
      <c r="A1148" s="93"/>
      <c r="B1148" s="93"/>
      <c r="C1148" s="93"/>
      <c r="D1148" s="93"/>
      <c r="E1148" s="93"/>
      <c r="F1148" s="93"/>
      <c r="G1148" s="29"/>
      <c r="H1148" s="28">
        <v>0</v>
      </c>
    </row>
    <row r="1149" spans="1:8" ht="45" customHeight="1" x14ac:dyDescent="0.25">
      <c r="A1149" s="86" t="s">
        <v>1229</v>
      </c>
      <c r="B1149" s="86" t="s">
        <v>1287</v>
      </c>
      <c r="C1149" s="86" t="s">
        <v>1288</v>
      </c>
      <c r="D1149" s="86" t="s">
        <v>1289</v>
      </c>
      <c r="E1149" s="86" t="s">
        <v>1223</v>
      </c>
      <c r="F1149" s="86" t="s">
        <v>438</v>
      </c>
      <c r="G1149" s="28">
        <v>0</v>
      </c>
      <c r="H1149" s="28">
        <v>0</v>
      </c>
    </row>
    <row r="1150" spans="1:8" ht="45" customHeight="1" x14ac:dyDescent="0.25">
      <c r="A1150" s="93"/>
      <c r="B1150" s="93"/>
      <c r="C1150" s="93"/>
      <c r="D1150" s="93"/>
      <c r="E1150" s="93"/>
      <c r="F1150" s="93"/>
      <c r="G1150" s="28">
        <v>0</v>
      </c>
      <c r="H1150" s="28">
        <v>0</v>
      </c>
    </row>
    <row r="1151" spans="1:8" ht="45" customHeight="1" x14ac:dyDescent="0.25">
      <c r="A1151" s="93"/>
      <c r="B1151" s="93"/>
      <c r="C1151" s="93"/>
      <c r="D1151" s="93"/>
      <c r="E1151" s="93"/>
      <c r="F1151" s="93"/>
      <c r="G1151" s="29"/>
      <c r="H1151" s="28">
        <v>0</v>
      </c>
    </row>
    <row r="1152" spans="1:8" x14ac:dyDescent="0.25">
      <c r="A1152" s="86" t="s">
        <v>1290</v>
      </c>
      <c r="B1152" s="86" t="s">
        <v>1291</v>
      </c>
      <c r="C1152" s="86" t="s">
        <v>1292</v>
      </c>
      <c r="D1152" s="86" t="s">
        <v>1293</v>
      </c>
      <c r="E1152" s="86" t="s">
        <v>1294</v>
      </c>
      <c r="F1152" s="108" t="s">
        <v>39</v>
      </c>
      <c r="G1152" s="28">
        <v>0</v>
      </c>
      <c r="H1152" s="28">
        <v>0</v>
      </c>
    </row>
    <row r="1153" spans="1:8" x14ac:dyDescent="0.25">
      <c r="A1153" s="93"/>
      <c r="B1153" s="93"/>
      <c r="C1153" s="86"/>
      <c r="D1153" s="86"/>
      <c r="E1153" s="93"/>
      <c r="F1153" s="93"/>
      <c r="G1153" s="28">
        <v>0</v>
      </c>
      <c r="H1153" s="28">
        <v>0</v>
      </c>
    </row>
    <row r="1154" spans="1:8" x14ac:dyDescent="0.25">
      <c r="A1154" s="93"/>
      <c r="B1154" s="93"/>
      <c r="C1154" s="86"/>
      <c r="D1154" s="86"/>
      <c r="E1154" s="93"/>
      <c r="F1154" s="93"/>
      <c r="G1154" s="29"/>
      <c r="H1154" s="28">
        <v>0</v>
      </c>
    </row>
    <row r="1155" spans="1:8" x14ac:dyDescent="0.25">
      <c r="A1155" s="86" t="s">
        <v>1290</v>
      </c>
      <c r="B1155" s="86" t="s">
        <v>1295</v>
      </c>
      <c r="C1155" s="86" t="s">
        <v>1292</v>
      </c>
      <c r="D1155" s="86" t="s">
        <v>1293</v>
      </c>
      <c r="E1155" s="86" t="s">
        <v>1294</v>
      </c>
      <c r="F1155" s="108" t="s">
        <v>39</v>
      </c>
      <c r="G1155" s="28">
        <v>0</v>
      </c>
      <c r="H1155" s="28">
        <v>0</v>
      </c>
    </row>
    <row r="1156" spans="1:8" x14ac:dyDescent="0.25">
      <c r="A1156" s="93"/>
      <c r="B1156" s="93"/>
      <c r="C1156" s="86"/>
      <c r="D1156" s="86"/>
      <c r="E1156" s="93"/>
      <c r="F1156" s="93"/>
      <c r="G1156" s="28">
        <v>0</v>
      </c>
      <c r="H1156" s="28">
        <v>0</v>
      </c>
    </row>
    <row r="1157" spans="1:8" x14ac:dyDescent="0.25">
      <c r="A1157" s="93"/>
      <c r="B1157" s="93"/>
      <c r="C1157" s="86"/>
      <c r="D1157" s="86"/>
      <c r="E1157" s="93"/>
      <c r="F1157" s="93"/>
      <c r="G1157" s="29"/>
      <c r="H1157" s="28">
        <v>0</v>
      </c>
    </row>
    <row r="1158" spans="1:8" x14ac:dyDescent="0.25">
      <c r="A1158" s="86" t="s">
        <v>1290</v>
      </c>
      <c r="B1158" s="86" t="s">
        <v>1296</v>
      </c>
      <c r="C1158" s="86" t="s">
        <v>1292</v>
      </c>
      <c r="D1158" s="86" t="s">
        <v>1297</v>
      </c>
      <c r="E1158" s="86" t="s">
        <v>1294</v>
      </c>
      <c r="F1158" s="108" t="s">
        <v>43</v>
      </c>
      <c r="G1158" s="28">
        <v>0</v>
      </c>
      <c r="H1158" s="28">
        <v>0</v>
      </c>
    </row>
    <row r="1159" spans="1:8" x14ac:dyDescent="0.25">
      <c r="A1159" s="93"/>
      <c r="B1159" s="93"/>
      <c r="C1159" s="86"/>
      <c r="D1159" s="86"/>
      <c r="E1159" s="93"/>
      <c r="F1159" s="93"/>
      <c r="G1159" s="28">
        <v>0</v>
      </c>
      <c r="H1159" s="28">
        <v>0</v>
      </c>
    </row>
    <row r="1160" spans="1:8" x14ac:dyDescent="0.25">
      <c r="A1160" s="93"/>
      <c r="B1160" s="93"/>
      <c r="C1160" s="86"/>
      <c r="D1160" s="86"/>
      <c r="E1160" s="93"/>
      <c r="F1160" s="93"/>
      <c r="G1160" s="29"/>
      <c r="H1160" s="28">
        <v>0</v>
      </c>
    </row>
    <row r="1161" spans="1:8" x14ac:dyDescent="0.25">
      <c r="A1161" s="86" t="s">
        <v>1290</v>
      </c>
      <c r="B1161" s="86" t="s">
        <v>1298</v>
      </c>
      <c r="C1161" s="86" t="s">
        <v>1292</v>
      </c>
      <c r="D1161" s="86" t="s">
        <v>1297</v>
      </c>
      <c r="E1161" s="86" t="s">
        <v>1294</v>
      </c>
      <c r="F1161" s="108" t="s">
        <v>43</v>
      </c>
      <c r="G1161" s="28">
        <v>0</v>
      </c>
      <c r="H1161" s="28">
        <v>0</v>
      </c>
    </row>
    <row r="1162" spans="1:8" x14ac:dyDescent="0.25">
      <c r="A1162" s="93"/>
      <c r="B1162" s="93"/>
      <c r="C1162" s="86"/>
      <c r="D1162" s="86"/>
      <c r="E1162" s="93"/>
      <c r="F1162" s="93"/>
      <c r="G1162" s="28">
        <v>0</v>
      </c>
      <c r="H1162" s="28">
        <v>0</v>
      </c>
    </row>
    <row r="1163" spans="1:8" x14ac:dyDescent="0.25">
      <c r="A1163" s="93"/>
      <c r="B1163" s="93"/>
      <c r="C1163" s="86"/>
      <c r="D1163" s="86"/>
      <c r="E1163" s="93"/>
      <c r="F1163" s="93"/>
      <c r="G1163" s="29"/>
      <c r="H1163" s="28">
        <v>0</v>
      </c>
    </row>
    <row r="1164" spans="1:8" x14ac:dyDescent="0.25">
      <c r="A1164" s="86" t="s">
        <v>1290</v>
      </c>
      <c r="B1164" s="86" t="s">
        <v>1299</v>
      </c>
      <c r="C1164" s="86" t="s">
        <v>1292</v>
      </c>
      <c r="D1164" s="86" t="s">
        <v>1297</v>
      </c>
      <c r="E1164" s="86" t="s">
        <v>1294</v>
      </c>
      <c r="F1164" s="108" t="s">
        <v>43</v>
      </c>
      <c r="G1164" s="28">
        <v>0</v>
      </c>
      <c r="H1164" s="28">
        <v>0</v>
      </c>
    </row>
    <row r="1165" spans="1:8" x14ac:dyDescent="0.25">
      <c r="A1165" s="93"/>
      <c r="B1165" s="93"/>
      <c r="C1165" s="86"/>
      <c r="D1165" s="86"/>
      <c r="E1165" s="93"/>
      <c r="F1165" s="93"/>
      <c r="G1165" s="28">
        <v>0</v>
      </c>
      <c r="H1165" s="28">
        <v>0</v>
      </c>
    </row>
    <row r="1166" spans="1:8" x14ac:dyDescent="0.25">
      <c r="A1166" s="93"/>
      <c r="B1166" s="93"/>
      <c r="C1166" s="86"/>
      <c r="D1166" s="86"/>
      <c r="E1166" s="93"/>
      <c r="F1166" s="93"/>
      <c r="G1166" s="29"/>
      <c r="H1166" s="28">
        <v>0</v>
      </c>
    </row>
    <row r="1167" spans="1:8" x14ac:dyDescent="0.25">
      <c r="A1167" s="86" t="s">
        <v>1290</v>
      </c>
      <c r="B1167" s="86" t="s">
        <v>1300</v>
      </c>
      <c r="C1167" s="86" t="s">
        <v>1292</v>
      </c>
      <c r="D1167" s="86" t="s">
        <v>1301</v>
      </c>
      <c r="E1167" s="86" t="s">
        <v>1294</v>
      </c>
      <c r="F1167" s="108" t="s">
        <v>51</v>
      </c>
      <c r="G1167" s="28">
        <v>0</v>
      </c>
      <c r="H1167" s="28">
        <v>0</v>
      </c>
    </row>
    <row r="1168" spans="1:8" x14ac:dyDescent="0.25">
      <c r="A1168" s="93"/>
      <c r="B1168" s="93"/>
      <c r="C1168" s="86"/>
      <c r="D1168" s="86"/>
      <c r="E1168" s="93"/>
      <c r="F1168" s="93"/>
      <c r="G1168" s="28">
        <v>0</v>
      </c>
      <c r="H1168" s="28">
        <v>0</v>
      </c>
    </row>
    <row r="1169" spans="1:8" x14ac:dyDescent="0.25">
      <c r="A1169" s="93"/>
      <c r="B1169" s="93"/>
      <c r="C1169" s="86"/>
      <c r="D1169" s="86"/>
      <c r="E1169" s="93"/>
      <c r="F1169" s="93"/>
      <c r="G1169" s="29"/>
      <c r="H1169" s="28">
        <v>0</v>
      </c>
    </row>
    <row r="1170" spans="1:8" x14ac:dyDescent="0.25">
      <c r="A1170" s="86" t="s">
        <v>1290</v>
      </c>
      <c r="B1170" s="86" t="s">
        <v>1300</v>
      </c>
      <c r="C1170" s="86" t="s">
        <v>1292</v>
      </c>
      <c r="D1170" s="86" t="s">
        <v>1302</v>
      </c>
      <c r="E1170" s="86" t="s">
        <v>1294</v>
      </c>
      <c r="F1170" s="108" t="s">
        <v>1082</v>
      </c>
      <c r="G1170" s="28">
        <v>0</v>
      </c>
      <c r="H1170" s="28">
        <v>0</v>
      </c>
    </row>
    <row r="1171" spans="1:8" x14ac:dyDescent="0.25">
      <c r="A1171" s="93"/>
      <c r="B1171" s="93"/>
      <c r="C1171" s="86"/>
      <c r="D1171" s="86"/>
      <c r="E1171" s="93"/>
      <c r="F1171" s="93"/>
      <c r="G1171" s="28">
        <v>0</v>
      </c>
      <c r="H1171" s="28">
        <v>0</v>
      </c>
    </row>
    <row r="1172" spans="1:8" x14ac:dyDescent="0.25">
      <c r="A1172" s="93"/>
      <c r="B1172" s="93"/>
      <c r="C1172" s="86"/>
      <c r="D1172" s="86"/>
      <c r="E1172" s="93"/>
      <c r="F1172" s="93"/>
      <c r="G1172" s="29"/>
      <c r="H1172" s="28">
        <v>0</v>
      </c>
    </row>
    <row r="1173" spans="1:8" x14ac:dyDescent="0.25">
      <c r="A1173" s="86" t="s">
        <v>1303</v>
      </c>
      <c r="B1173" s="86" t="s">
        <v>1304</v>
      </c>
      <c r="C1173" s="86" t="s">
        <v>1305</v>
      </c>
      <c r="D1173" s="86" t="s">
        <v>1306</v>
      </c>
      <c r="E1173" s="86" t="s">
        <v>1294</v>
      </c>
      <c r="F1173" s="108" t="s">
        <v>1307</v>
      </c>
      <c r="G1173" s="28">
        <v>0</v>
      </c>
      <c r="H1173" s="28">
        <v>0</v>
      </c>
    </row>
    <row r="1174" spans="1:8" x14ac:dyDescent="0.25">
      <c r="A1174" s="93"/>
      <c r="B1174" s="93"/>
      <c r="C1174" s="93"/>
      <c r="D1174" s="86"/>
      <c r="E1174" s="93"/>
      <c r="F1174" s="93"/>
      <c r="G1174" s="28">
        <v>0</v>
      </c>
      <c r="H1174" s="28">
        <v>0</v>
      </c>
    </row>
    <row r="1175" spans="1:8" x14ac:dyDescent="0.25">
      <c r="A1175" s="93"/>
      <c r="B1175" s="93"/>
      <c r="C1175" s="93"/>
      <c r="D1175" s="86"/>
      <c r="E1175" s="93"/>
      <c r="F1175" s="93"/>
      <c r="G1175" s="29"/>
      <c r="H1175" s="28">
        <v>0</v>
      </c>
    </row>
    <row r="1176" spans="1:8" x14ac:dyDescent="0.25">
      <c r="A1176" s="86" t="s">
        <v>1303</v>
      </c>
      <c r="B1176" s="86" t="s">
        <v>1304</v>
      </c>
      <c r="C1176" s="86" t="s">
        <v>1305</v>
      </c>
      <c r="D1176" s="86" t="s">
        <v>1308</v>
      </c>
      <c r="E1176" s="86" t="s">
        <v>1294</v>
      </c>
      <c r="F1176" s="108" t="s">
        <v>1309</v>
      </c>
      <c r="G1176" s="28">
        <v>0</v>
      </c>
      <c r="H1176" s="28">
        <v>0</v>
      </c>
    </row>
    <row r="1177" spans="1:8" x14ac:dyDescent="0.25">
      <c r="A1177" s="93"/>
      <c r="B1177" s="93"/>
      <c r="C1177" s="93"/>
      <c r="D1177" s="86"/>
      <c r="E1177" s="93"/>
      <c r="F1177" s="93"/>
      <c r="G1177" s="28">
        <v>0</v>
      </c>
      <c r="H1177" s="28">
        <v>0</v>
      </c>
    </row>
    <row r="1178" spans="1:8" x14ac:dyDescent="0.25">
      <c r="A1178" s="93"/>
      <c r="B1178" s="93"/>
      <c r="C1178" s="93"/>
      <c r="D1178" s="86"/>
      <c r="E1178" s="93"/>
      <c r="F1178" s="93"/>
      <c r="G1178" s="29"/>
      <c r="H1178" s="28">
        <v>0</v>
      </c>
    </row>
    <row r="1179" spans="1:8" x14ac:dyDescent="0.25">
      <c r="A1179" s="86" t="s">
        <v>1303</v>
      </c>
      <c r="B1179" s="86" t="s">
        <v>1310</v>
      </c>
      <c r="C1179" s="86" t="s">
        <v>1305</v>
      </c>
      <c r="D1179" s="86" t="s">
        <v>1311</v>
      </c>
      <c r="E1179" s="86" t="s">
        <v>1294</v>
      </c>
      <c r="F1179" s="108" t="s">
        <v>487</v>
      </c>
      <c r="G1179" s="28">
        <v>0</v>
      </c>
      <c r="H1179" s="28">
        <v>0</v>
      </c>
    </row>
    <row r="1180" spans="1:8" x14ac:dyDescent="0.25">
      <c r="A1180" s="93"/>
      <c r="B1180" s="93"/>
      <c r="C1180" s="93"/>
      <c r="D1180" s="86"/>
      <c r="E1180" s="93"/>
      <c r="F1180" s="93"/>
      <c r="G1180" s="28">
        <v>0</v>
      </c>
      <c r="H1180" s="28">
        <v>0</v>
      </c>
    </row>
    <row r="1181" spans="1:8" x14ac:dyDescent="0.25">
      <c r="A1181" s="93"/>
      <c r="B1181" s="93"/>
      <c r="C1181" s="93"/>
      <c r="D1181" s="86"/>
      <c r="E1181" s="93"/>
      <c r="F1181" s="93"/>
      <c r="G1181" s="29"/>
      <c r="H1181" s="28">
        <v>0</v>
      </c>
    </row>
    <row r="1182" spans="1:8" x14ac:dyDescent="0.25">
      <c r="A1182" s="86" t="s">
        <v>1303</v>
      </c>
      <c r="B1182" s="86" t="s">
        <v>1300</v>
      </c>
      <c r="C1182" s="86" t="s">
        <v>1305</v>
      </c>
      <c r="D1182" s="86" t="s">
        <v>1312</v>
      </c>
      <c r="E1182" s="86" t="s">
        <v>1294</v>
      </c>
      <c r="F1182" s="108" t="s">
        <v>1313</v>
      </c>
      <c r="G1182" s="28">
        <v>0</v>
      </c>
      <c r="H1182" s="28">
        <v>0</v>
      </c>
    </row>
    <row r="1183" spans="1:8" x14ac:dyDescent="0.25">
      <c r="A1183" s="93"/>
      <c r="B1183" s="93"/>
      <c r="C1183" s="93"/>
      <c r="D1183" s="86"/>
      <c r="E1183" s="93"/>
      <c r="F1183" s="93"/>
      <c r="G1183" s="28">
        <v>0</v>
      </c>
      <c r="H1183" s="28">
        <v>0</v>
      </c>
    </row>
    <row r="1184" spans="1:8" x14ac:dyDescent="0.25">
      <c r="A1184" s="93"/>
      <c r="B1184" s="93"/>
      <c r="C1184" s="93"/>
      <c r="D1184" s="86"/>
      <c r="E1184" s="93"/>
      <c r="F1184" s="93"/>
      <c r="G1184" s="29"/>
      <c r="H1184" s="28">
        <v>0</v>
      </c>
    </row>
    <row r="1185" spans="1:8" ht="24.95" customHeight="1" x14ac:dyDescent="0.25">
      <c r="A1185" s="86" t="s">
        <v>1303</v>
      </c>
      <c r="B1185" s="86" t="s">
        <v>1304</v>
      </c>
      <c r="C1185" s="86" t="s">
        <v>1305</v>
      </c>
      <c r="D1185" s="86" t="s">
        <v>1314</v>
      </c>
      <c r="E1185" s="86" t="s">
        <v>1294</v>
      </c>
      <c r="F1185" s="108" t="s">
        <v>1315</v>
      </c>
      <c r="G1185" s="28">
        <v>0</v>
      </c>
      <c r="H1185" s="28">
        <v>0</v>
      </c>
    </row>
    <row r="1186" spans="1:8" ht="24.95" customHeight="1" x14ac:dyDescent="0.25">
      <c r="A1186" s="93"/>
      <c r="B1186" s="93"/>
      <c r="C1186" s="93"/>
      <c r="D1186" s="86"/>
      <c r="E1186" s="93"/>
      <c r="F1186" s="93"/>
      <c r="G1186" s="28">
        <v>0</v>
      </c>
      <c r="H1186" s="28">
        <v>0</v>
      </c>
    </row>
    <row r="1187" spans="1:8" ht="24.95" customHeight="1" x14ac:dyDescent="0.25">
      <c r="A1187" s="93"/>
      <c r="B1187" s="93"/>
      <c r="C1187" s="93"/>
      <c r="D1187" s="86"/>
      <c r="E1187" s="93"/>
      <c r="F1187" s="93"/>
      <c r="G1187" s="29"/>
      <c r="H1187" s="28">
        <v>0</v>
      </c>
    </row>
    <row r="1188" spans="1:8" ht="24.95" customHeight="1" x14ac:dyDescent="0.25">
      <c r="A1188" s="86" t="s">
        <v>1734</v>
      </c>
      <c r="B1188" s="86" t="s">
        <v>1316</v>
      </c>
      <c r="C1188" s="86" t="s">
        <v>742</v>
      </c>
      <c r="D1188" s="86" t="s">
        <v>1317</v>
      </c>
      <c r="E1188" s="86" t="s">
        <v>1294</v>
      </c>
      <c r="F1188" s="108" t="s">
        <v>1240</v>
      </c>
      <c r="G1188" s="28">
        <v>0</v>
      </c>
      <c r="H1188" s="28">
        <v>0</v>
      </c>
    </row>
    <row r="1189" spans="1:8" ht="24.95" customHeight="1" x14ac:dyDescent="0.25">
      <c r="A1189" s="86"/>
      <c r="B1189" s="86"/>
      <c r="C1189" s="86"/>
      <c r="D1189" s="86"/>
      <c r="E1189" s="93"/>
      <c r="F1189" s="93"/>
      <c r="G1189" s="28">
        <v>0</v>
      </c>
      <c r="H1189" s="28">
        <v>0</v>
      </c>
    </row>
    <row r="1190" spans="1:8" ht="24.95" customHeight="1" x14ac:dyDescent="0.25">
      <c r="A1190" s="86"/>
      <c r="B1190" s="86"/>
      <c r="C1190" s="86"/>
      <c r="D1190" s="86"/>
      <c r="E1190" s="93"/>
      <c r="F1190" s="93"/>
      <c r="G1190" s="29"/>
      <c r="H1190" s="28">
        <v>0</v>
      </c>
    </row>
    <row r="1191" spans="1:8" ht="90" customHeight="1" x14ac:dyDescent="0.25">
      <c r="A1191" s="86" t="s">
        <v>1290</v>
      </c>
      <c r="B1191" s="86" t="s">
        <v>1318</v>
      </c>
      <c r="C1191" s="86" t="s">
        <v>406</v>
      </c>
      <c r="D1191" s="86" t="s">
        <v>1319</v>
      </c>
      <c r="E1191" s="86" t="s">
        <v>1294</v>
      </c>
      <c r="F1191" s="108" t="s">
        <v>1320</v>
      </c>
      <c r="G1191" s="28">
        <v>0</v>
      </c>
      <c r="H1191" s="28">
        <v>0</v>
      </c>
    </row>
    <row r="1192" spans="1:8" ht="90" customHeight="1" x14ac:dyDescent="0.25">
      <c r="A1192" s="93"/>
      <c r="B1192" s="93"/>
      <c r="C1192" s="86"/>
      <c r="D1192" s="86"/>
      <c r="E1192" s="93"/>
      <c r="F1192" s="93"/>
      <c r="G1192" s="28">
        <v>0</v>
      </c>
      <c r="H1192" s="28">
        <v>0</v>
      </c>
    </row>
    <row r="1193" spans="1:8" ht="90" customHeight="1" x14ac:dyDescent="0.25">
      <c r="A1193" s="93"/>
      <c r="B1193" s="93"/>
      <c r="C1193" s="86"/>
      <c r="D1193" s="86"/>
      <c r="E1193" s="93"/>
      <c r="F1193" s="93"/>
      <c r="G1193" s="29"/>
      <c r="H1193" s="28">
        <v>0</v>
      </c>
    </row>
    <row r="1194" spans="1:8" ht="24.95" customHeight="1" x14ac:dyDescent="0.25">
      <c r="A1194" s="86" t="s">
        <v>1321</v>
      </c>
      <c r="B1194" s="86" t="s">
        <v>1322</v>
      </c>
      <c r="C1194" s="86" t="s">
        <v>1323</v>
      </c>
      <c r="D1194" s="86" t="s">
        <v>1324</v>
      </c>
      <c r="E1194" s="86" t="s">
        <v>1573</v>
      </c>
      <c r="F1194" s="86" t="s">
        <v>1325</v>
      </c>
      <c r="G1194" s="60">
        <v>0</v>
      </c>
      <c r="H1194" s="61">
        <v>0</v>
      </c>
    </row>
    <row r="1195" spans="1:8" ht="24.95" customHeight="1" x14ac:dyDescent="0.25">
      <c r="A1195" s="93"/>
      <c r="B1195" s="93"/>
      <c r="C1195" s="93"/>
      <c r="D1195" s="93"/>
      <c r="E1195" s="93"/>
      <c r="F1195" s="93"/>
      <c r="G1195" s="61">
        <v>0</v>
      </c>
      <c r="H1195" s="61">
        <v>0</v>
      </c>
    </row>
    <row r="1196" spans="1:8" ht="24.95" customHeight="1" x14ac:dyDescent="0.25">
      <c r="A1196" s="93"/>
      <c r="B1196" s="93"/>
      <c r="C1196" s="93"/>
      <c r="D1196" s="93"/>
      <c r="E1196" s="93"/>
      <c r="F1196" s="93"/>
      <c r="G1196" s="29"/>
      <c r="H1196" s="61">
        <v>0</v>
      </c>
    </row>
    <row r="1197" spans="1:8" x14ac:dyDescent="0.25">
      <c r="A1197" s="86" t="s">
        <v>1326</v>
      </c>
      <c r="B1197" s="86" t="s">
        <v>1327</v>
      </c>
      <c r="C1197" s="86" t="s">
        <v>1328</v>
      </c>
      <c r="D1197" s="86" t="s">
        <v>1329</v>
      </c>
      <c r="E1197" s="86" t="s">
        <v>1573</v>
      </c>
      <c r="F1197" s="86" t="s">
        <v>908</v>
      </c>
      <c r="G1197" s="60">
        <v>0</v>
      </c>
      <c r="H1197" s="61">
        <v>0</v>
      </c>
    </row>
    <row r="1198" spans="1:8" x14ac:dyDescent="0.25">
      <c r="A1198" s="93"/>
      <c r="B1198" s="93"/>
      <c r="C1198" s="93"/>
      <c r="D1198" s="93"/>
      <c r="E1198" s="93"/>
      <c r="F1198" s="93"/>
      <c r="G1198" s="61">
        <v>0</v>
      </c>
      <c r="H1198" s="61">
        <v>0</v>
      </c>
    </row>
    <row r="1199" spans="1:8" x14ac:dyDescent="0.25">
      <c r="A1199" s="93"/>
      <c r="B1199" s="93"/>
      <c r="C1199" s="93"/>
      <c r="D1199" s="93"/>
      <c r="E1199" s="93"/>
      <c r="F1199" s="93"/>
      <c r="G1199" s="29"/>
      <c r="H1199" s="61">
        <v>0</v>
      </c>
    </row>
    <row r="1200" spans="1:8" x14ac:dyDescent="0.25">
      <c r="A1200" s="86" t="s">
        <v>1326</v>
      </c>
      <c r="B1200" s="86" t="s">
        <v>1330</v>
      </c>
      <c r="C1200" s="86" t="s">
        <v>1331</v>
      </c>
      <c r="D1200" s="86" t="s">
        <v>716</v>
      </c>
      <c r="E1200" s="86" t="s">
        <v>1573</v>
      </c>
      <c r="F1200" s="86" t="s">
        <v>221</v>
      </c>
      <c r="G1200" s="60">
        <v>0</v>
      </c>
      <c r="H1200" s="61">
        <v>0</v>
      </c>
    </row>
    <row r="1201" spans="1:8" x14ac:dyDescent="0.25">
      <c r="A1201" s="93"/>
      <c r="B1201" s="93"/>
      <c r="C1201" s="93"/>
      <c r="D1201" s="93"/>
      <c r="E1201" s="93"/>
      <c r="F1201" s="93"/>
      <c r="G1201" s="61">
        <v>0</v>
      </c>
      <c r="H1201" s="61">
        <v>0</v>
      </c>
    </row>
    <row r="1202" spans="1:8" x14ac:dyDescent="0.25">
      <c r="A1202" s="93"/>
      <c r="B1202" s="93"/>
      <c r="C1202" s="93"/>
      <c r="D1202" s="93"/>
      <c r="E1202" s="93"/>
      <c r="F1202" s="93"/>
      <c r="G1202" s="29"/>
      <c r="H1202" s="61">
        <v>0</v>
      </c>
    </row>
    <row r="1203" spans="1:8" x14ac:dyDescent="0.25">
      <c r="A1203" s="86" t="s">
        <v>1326</v>
      </c>
      <c r="B1203" s="86" t="s">
        <v>1332</v>
      </c>
      <c r="C1203" s="86" t="s">
        <v>69</v>
      </c>
      <c r="D1203" s="86" t="s">
        <v>1333</v>
      </c>
      <c r="E1203" s="86" t="s">
        <v>1573</v>
      </c>
      <c r="F1203" s="86" t="s">
        <v>974</v>
      </c>
      <c r="G1203" s="60">
        <v>0</v>
      </c>
      <c r="H1203" s="61">
        <v>0</v>
      </c>
    </row>
    <row r="1204" spans="1:8" x14ac:dyDescent="0.25">
      <c r="A1204" s="93"/>
      <c r="B1204" s="93"/>
      <c r="C1204" s="93"/>
      <c r="D1204" s="93"/>
      <c r="E1204" s="93"/>
      <c r="F1204" s="93"/>
      <c r="G1204" s="61">
        <v>0</v>
      </c>
      <c r="H1204" s="61">
        <v>0</v>
      </c>
    </row>
    <row r="1205" spans="1:8" x14ac:dyDescent="0.25">
      <c r="A1205" s="93"/>
      <c r="B1205" s="93"/>
      <c r="C1205" s="93"/>
      <c r="D1205" s="93"/>
      <c r="E1205" s="93"/>
      <c r="F1205" s="93"/>
      <c r="G1205" s="29"/>
      <c r="H1205" s="61">
        <v>0</v>
      </c>
    </row>
    <row r="1206" spans="1:8" x14ac:dyDescent="0.25">
      <c r="A1206" s="86" t="s">
        <v>1326</v>
      </c>
      <c r="B1206" s="86" t="s">
        <v>1334</v>
      </c>
      <c r="C1206" s="86" t="s">
        <v>1335</v>
      </c>
      <c r="D1206" s="86" t="s">
        <v>1336</v>
      </c>
      <c r="E1206" s="86" t="s">
        <v>1573</v>
      </c>
      <c r="F1206" s="86" t="s">
        <v>1337</v>
      </c>
      <c r="G1206" s="60">
        <v>0</v>
      </c>
      <c r="H1206" s="61">
        <v>0</v>
      </c>
    </row>
    <row r="1207" spans="1:8" x14ac:dyDescent="0.25">
      <c r="A1207" s="93"/>
      <c r="B1207" s="93"/>
      <c r="C1207" s="93"/>
      <c r="D1207" s="93"/>
      <c r="E1207" s="93"/>
      <c r="F1207" s="86"/>
      <c r="G1207" s="61">
        <v>0</v>
      </c>
      <c r="H1207" s="61">
        <v>0</v>
      </c>
    </row>
    <row r="1208" spans="1:8" x14ac:dyDescent="0.25">
      <c r="A1208" s="93"/>
      <c r="B1208" s="93"/>
      <c r="C1208" s="93"/>
      <c r="D1208" s="93"/>
      <c r="E1208" s="93"/>
      <c r="F1208" s="86"/>
      <c r="G1208" s="29"/>
      <c r="H1208" s="61">
        <v>0</v>
      </c>
    </row>
    <row r="1209" spans="1:8" x14ac:dyDescent="0.25">
      <c r="A1209" s="86" t="s">
        <v>1326</v>
      </c>
      <c r="B1209" s="86" t="s">
        <v>1338</v>
      </c>
      <c r="C1209" s="86" t="s">
        <v>1335</v>
      </c>
      <c r="D1209" s="86" t="s">
        <v>1336</v>
      </c>
      <c r="E1209" s="86" t="s">
        <v>1573</v>
      </c>
      <c r="F1209" s="86" t="s">
        <v>1337</v>
      </c>
      <c r="G1209" s="60">
        <v>0</v>
      </c>
      <c r="H1209" s="61">
        <v>0</v>
      </c>
    </row>
    <row r="1210" spans="1:8" x14ac:dyDescent="0.25">
      <c r="A1210" s="86"/>
      <c r="B1210" s="86"/>
      <c r="C1210" s="86"/>
      <c r="D1210" s="86"/>
      <c r="E1210" s="93"/>
      <c r="F1210" s="86"/>
      <c r="G1210" s="61">
        <v>0</v>
      </c>
      <c r="H1210" s="61">
        <v>0</v>
      </c>
    </row>
    <row r="1211" spans="1:8" x14ac:dyDescent="0.25">
      <c r="A1211" s="86"/>
      <c r="B1211" s="86"/>
      <c r="C1211" s="86"/>
      <c r="D1211" s="86"/>
      <c r="E1211" s="93"/>
      <c r="F1211" s="86"/>
      <c r="G1211" s="29"/>
      <c r="H1211" s="61">
        <v>0</v>
      </c>
    </row>
    <row r="1212" spans="1:8" x14ac:dyDescent="0.25">
      <c r="A1212" s="86" t="s">
        <v>1326</v>
      </c>
      <c r="B1212" s="86" t="s">
        <v>1339</v>
      </c>
      <c r="C1212" s="86" t="s">
        <v>1335</v>
      </c>
      <c r="D1212" s="86" t="s">
        <v>1336</v>
      </c>
      <c r="E1212" s="86" t="s">
        <v>1573</v>
      </c>
      <c r="F1212" s="86" t="s">
        <v>1337</v>
      </c>
      <c r="G1212" s="60">
        <v>0</v>
      </c>
      <c r="H1212" s="61">
        <v>0</v>
      </c>
    </row>
    <row r="1213" spans="1:8" x14ac:dyDescent="0.25">
      <c r="A1213" s="86"/>
      <c r="B1213" s="86"/>
      <c r="C1213" s="86"/>
      <c r="D1213" s="86"/>
      <c r="E1213" s="93"/>
      <c r="F1213" s="86"/>
      <c r="G1213" s="61">
        <v>0</v>
      </c>
      <c r="H1213" s="61">
        <v>0</v>
      </c>
    </row>
    <row r="1214" spans="1:8" x14ac:dyDescent="0.25">
      <c r="A1214" s="86"/>
      <c r="B1214" s="86"/>
      <c r="C1214" s="86"/>
      <c r="D1214" s="86"/>
      <c r="E1214" s="93"/>
      <c r="F1214" s="86"/>
      <c r="G1214" s="29"/>
      <c r="H1214" s="61">
        <v>0</v>
      </c>
    </row>
    <row r="1215" spans="1:8" x14ac:dyDescent="0.25">
      <c r="A1215" s="86" t="s">
        <v>1340</v>
      </c>
      <c r="B1215" s="86" t="s">
        <v>1341</v>
      </c>
      <c r="C1215" s="86" t="s">
        <v>1323</v>
      </c>
      <c r="D1215" s="86" t="s">
        <v>251</v>
      </c>
      <c r="E1215" s="86" t="s">
        <v>1573</v>
      </c>
      <c r="F1215" s="86" t="s">
        <v>1342</v>
      </c>
      <c r="G1215" s="60">
        <v>0</v>
      </c>
      <c r="H1215" s="61">
        <v>0</v>
      </c>
    </row>
    <row r="1216" spans="1:8" x14ac:dyDescent="0.25">
      <c r="A1216" s="93"/>
      <c r="B1216" s="93"/>
      <c r="C1216" s="93"/>
      <c r="D1216" s="93"/>
      <c r="E1216" s="93"/>
      <c r="F1216" s="93"/>
      <c r="G1216" s="61">
        <v>0</v>
      </c>
      <c r="H1216" s="61">
        <v>0</v>
      </c>
    </row>
    <row r="1217" spans="1:8" x14ac:dyDescent="0.25">
      <c r="A1217" s="93"/>
      <c r="B1217" s="93"/>
      <c r="C1217" s="93"/>
      <c r="D1217" s="93"/>
      <c r="E1217" s="93"/>
      <c r="F1217" s="93"/>
      <c r="G1217" s="29"/>
      <c r="H1217" s="61">
        <v>0</v>
      </c>
    </row>
    <row r="1218" spans="1:8" ht="24.95" customHeight="1" x14ac:dyDescent="0.25">
      <c r="A1218" s="86" t="s">
        <v>1321</v>
      </c>
      <c r="B1218" s="86" t="s">
        <v>1343</v>
      </c>
      <c r="C1218" s="86" t="s">
        <v>1323</v>
      </c>
      <c r="D1218" s="86" t="s">
        <v>1344</v>
      </c>
      <c r="E1218" s="86" t="s">
        <v>1573</v>
      </c>
      <c r="F1218" s="86" t="s">
        <v>1342</v>
      </c>
      <c r="G1218" s="60">
        <v>0</v>
      </c>
      <c r="H1218" s="61">
        <v>0</v>
      </c>
    </row>
    <row r="1219" spans="1:8" ht="24.95" customHeight="1" x14ac:dyDescent="0.25">
      <c r="A1219" s="93"/>
      <c r="B1219" s="93"/>
      <c r="C1219" s="93"/>
      <c r="D1219" s="93"/>
      <c r="E1219" s="93"/>
      <c r="F1219" s="93"/>
      <c r="G1219" s="61">
        <v>0</v>
      </c>
      <c r="H1219" s="61">
        <v>0</v>
      </c>
    </row>
    <row r="1220" spans="1:8" ht="24.95" customHeight="1" x14ac:dyDescent="0.25">
      <c r="A1220" s="93"/>
      <c r="B1220" s="93"/>
      <c r="C1220" s="93"/>
      <c r="D1220" s="93"/>
      <c r="E1220" s="93"/>
      <c r="F1220" s="93"/>
      <c r="G1220" s="29"/>
      <c r="H1220" s="61">
        <v>0</v>
      </c>
    </row>
    <row r="1221" spans="1:8" ht="24.95" customHeight="1" x14ac:dyDescent="0.25">
      <c r="A1221" s="86" t="s">
        <v>1326</v>
      </c>
      <c r="B1221" s="86" t="s">
        <v>1345</v>
      </c>
      <c r="C1221" s="86" t="s">
        <v>1346</v>
      </c>
      <c r="D1221" s="86" t="s">
        <v>1347</v>
      </c>
      <c r="E1221" s="86" t="s">
        <v>1573</v>
      </c>
      <c r="F1221" s="86" t="s">
        <v>550</v>
      </c>
      <c r="G1221" s="60">
        <v>0</v>
      </c>
      <c r="H1221" s="61">
        <v>0</v>
      </c>
    </row>
    <row r="1222" spans="1:8" ht="24.95" customHeight="1" x14ac:dyDescent="0.25">
      <c r="A1222" s="86"/>
      <c r="B1222" s="86"/>
      <c r="C1222" s="86"/>
      <c r="D1222" s="86"/>
      <c r="E1222" s="93"/>
      <c r="F1222" s="86"/>
      <c r="G1222" s="61">
        <v>0</v>
      </c>
      <c r="H1222" s="61">
        <v>0</v>
      </c>
    </row>
    <row r="1223" spans="1:8" ht="24.95" customHeight="1" x14ac:dyDescent="0.25">
      <c r="A1223" s="86"/>
      <c r="B1223" s="86"/>
      <c r="C1223" s="86"/>
      <c r="D1223" s="86"/>
      <c r="E1223" s="93"/>
      <c r="F1223" s="86"/>
      <c r="G1223" s="29"/>
      <c r="H1223" s="61">
        <v>0</v>
      </c>
    </row>
    <row r="1224" spans="1:8" x14ac:dyDescent="0.25">
      <c r="A1224" s="86" t="s">
        <v>1326</v>
      </c>
      <c r="B1224" s="86" t="s">
        <v>1348</v>
      </c>
      <c r="C1224" s="86" t="s">
        <v>1349</v>
      </c>
      <c r="D1224" s="86" t="s">
        <v>601</v>
      </c>
      <c r="E1224" s="86" t="s">
        <v>1573</v>
      </c>
      <c r="F1224" s="86" t="s">
        <v>97</v>
      </c>
      <c r="G1224" s="60">
        <v>0</v>
      </c>
      <c r="H1224" s="61">
        <v>0</v>
      </c>
    </row>
    <row r="1225" spans="1:8" x14ac:dyDescent="0.25">
      <c r="A1225" s="93"/>
      <c r="B1225" s="93"/>
      <c r="C1225" s="93"/>
      <c r="D1225" s="93"/>
      <c r="E1225" s="93"/>
      <c r="F1225" s="93"/>
      <c r="G1225" s="61">
        <v>0</v>
      </c>
      <c r="H1225" s="61">
        <v>0</v>
      </c>
    </row>
    <row r="1226" spans="1:8" x14ac:dyDescent="0.25">
      <c r="A1226" s="93"/>
      <c r="B1226" s="93"/>
      <c r="C1226" s="93"/>
      <c r="D1226" s="93"/>
      <c r="E1226" s="93"/>
      <c r="F1226" s="93"/>
      <c r="G1226" s="29"/>
      <c r="H1226" s="61">
        <v>0</v>
      </c>
    </row>
    <row r="1227" spans="1:8" x14ac:dyDescent="0.25">
      <c r="A1227" s="86" t="s">
        <v>1326</v>
      </c>
      <c r="B1227" s="86" t="s">
        <v>1350</v>
      </c>
      <c r="C1227" s="86" t="s">
        <v>1349</v>
      </c>
      <c r="D1227" s="86" t="s">
        <v>601</v>
      </c>
      <c r="E1227" s="86" t="s">
        <v>1573</v>
      </c>
      <c r="F1227" s="86" t="s">
        <v>97</v>
      </c>
      <c r="G1227" s="60">
        <v>0</v>
      </c>
      <c r="H1227" s="61">
        <v>0</v>
      </c>
    </row>
    <row r="1228" spans="1:8" x14ac:dyDescent="0.25">
      <c r="A1228" s="93"/>
      <c r="B1228" s="93"/>
      <c r="C1228" s="93"/>
      <c r="D1228" s="93"/>
      <c r="E1228" s="93"/>
      <c r="F1228" s="93"/>
      <c r="G1228" s="61">
        <v>0</v>
      </c>
      <c r="H1228" s="61">
        <v>0</v>
      </c>
    </row>
    <row r="1229" spans="1:8" x14ac:dyDescent="0.25">
      <c r="A1229" s="93"/>
      <c r="B1229" s="93"/>
      <c r="C1229" s="93"/>
      <c r="D1229" s="93"/>
      <c r="E1229" s="93"/>
      <c r="F1229" s="93"/>
      <c r="G1229" s="29"/>
      <c r="H1229" s="61">
        <v>0</v>
      </c>
    </row>
    <row r="1230" spans="1:8" x14ac:dyDescent="0.25">
      <c r="A1230" s="86" t="s">
        <v>1326</v>
      </c>
      <c r="B1230" s="86" t="s">
        <v>1351</v>
      </c>
      <c r="C1230" s="86" t="s">
        <v>1349</v>
      </c>
      <c r="D1230" s="86" t="s">
        <v>601</v>
      </c>
      <c r="E1230" s="86" t="s">
        <v>1573</v>
      </c>
      <c r="F1230" s="86" t="s">
        <v>97</v>
      </c>
      <c r="G1230" s="60">
        <v>0</v>
      </c>
      <c r="H1230" s="61">
        <v>0</v>
      </c>
    </row>
    <row r="1231" spans="1:8" x14ac:dyDescent="0.25">
      <c r="A1231" s="93"/>
      <c r="B1231" s="93"/>
      <c r="C1231" s="93"/>
      <c r="D1231" s="93"/>
      <c r="E1231" s="93"/>
      <c r="F1231" s="93"/>
      <c r="G1231" s="61">
        <v>0</v>
      </c>
      <c r="H1231" s="61">
        <v>0</v>
      </c>
    </row>
    <row r="1232" spans="1:8" x14ac:dyDescent="0.25">
      <c r="A1232" s="93"/>
      <c r="B1232" s="93"/>
      <c r="C1232" s="93"/>
      <c r="D1232" s="93"/>
      <c r="E1232" s="93"/>
      <c r="F1232" s="93"/>
      <c r="G1232" s="29"/>
      <c r="H1232" s="61">
        <v>0</v>
      </c>
    </row>
    <row r="1233" spans="1:8" ht="24.95" customHeight="1" x14ac:dyDescent="0.25">
      <c r="A1233" s="86" t="s">
        <v>1321</v>
      </c>
      <c r="B1233" s="86" t="s">
        <v>1352</v>
      </c>
      <c r="C1233" s="86" t="s">
        <v>1323</v>
      </c>
      <c r="D1233" s="86" t="s">
        <v>1353</v>
      </c>
      <c r="E1233" s="86" t="s">
        <v>1573</v>
      </c>
      <c r="F1233" s="86" t="s">
        <v>391</v>
      </c>
      <c r="G1233" s="60">
        <v>0</v>
      </c>
      <c r="H1233" s="61">
        <v>0</v>
      </c>
    </row>
    <row r="1234" spans="1:8" ht="24.95" customHeight="1" x14ac:dyDescent="0.25">
      <c r="A1234" s="93"/>
      <c r="B1234" s="93"/>
      <c r="C1234" s="93"/>
      <c r="D1234" s="93"/>
      <c r="E1234" s="93"/>
      <c r="F1234" s="93"/>
      <c r="G1234" s="61">
        <v>0</v>
      </c>
      <c r="H1234" s="61">
        <v>0</v>
      </c>
    </row>
    <row r="1235" spans="1:8" ht="24.95" customHeight="1" x14ac:dyDescent="0.25">
      <c r="A1235" s="93"/>
      <c r="B1235" s="93"/>
      <c r="C1235" s="93"/>
      <c r="D1235" s="93"/>
      <c r="E1235" s="93"/>
      <c r="F1235" s="93"/>
      <c r="G1235" s="29"/>
      <c r="H1235" s="61">
        <v>0</v>
      </c>
    </row>
    <row r="1236" spans="1:8" ht="24.95" customHeight="1" x14ac:dyDescent="0.25">
      <c r="A1236" s="86" t="s">
        <v>1326</v>
      </c>
      <c r="B1236" s="86" t="s">
        <v>1354</v>
      </c>
      <c r="C1236" s="86" t="s">
        <v>69</v>
      </c>
      <c r="D1236" s="86" t="s">
        <v>1355</v>
      </c>
      <c r="E1236" s="86" t="s">
        <v>1573</v>
      </c>
      <c r="F1236" s="86" t="s">
        <v>1356</v>
      </c>
      <c r="G1236" s="60">
        <v>0</v>
      </c>
      <c r="H1236" s="61">
        <v>0</v>
      </c>
    </row>
    <row r="1237" spans="1:8" ht="24.95" customHeight="1" x14ac:dyDescent="0.25">
      <c r="A1237" s="93"/>
      <c r="B1237" s="93"/>
      <c r="C1237" s="93"/>
      <c r="D1237" s="93"/>
      <c r="E1237" s="93"/>
      <c r="F1237" s="93"/>
      <c r="G1237" s="61">
        <v>0</v>
      </c>
      <c r="H1237" s="61">
        <v>0</v>
      </c>
    </row>
    <row r="1238" spans="1:8" ht="24.95" customHeight="1" x14ac:dyDescent="0.25">
      <c r="A1238" s="93"/>
      <c r="B1238" s="93"/>
      <c r="C1238" s="93"/>
      <c r="D1238" s="93"/>
      <c r="E1238" s="93"/>
      <c r="F1238" s="93"/>
      <c r="G1238" s="29"/>
      <c r="H1238" s="61">
        <v>0</v>
      </c>
    </row>
    <row r="1239" spans="1:8" ht="24.95" customHeight="1" x14ac:dyDescent="0.25">
      <c r="A1239" s="86" t="s">
        <v>1326</v>
      </c>
      <c r="B1239" s="86" t="s">
        <v>1357</v>
      </c>
      <c r="C1239" s="86" t="s">
        <v>1358</v>
      </c>
      <c r="D1239" s="86" t="s">
        <v>1359</v>
      </c>
      <c r="E1239" s="86" t="s">
        <v>1573</v>
      </c>
      <c r="F1239" s="86" t="s">
        <v>391</v>
      </c>
      <c r="G1239" s="60">
        <v>0</v>
      </c>
      <c r="H1239" s="61">
        <v>0</v>
      </c>
    </row>
    <row r="1240" spans="1:8" ht="24.95" customHeight="1" x14ac:dyDescent="0.25">
      <c r="A1240" s="93"/>
      <c r="B1240" s="93"/>
      <c r="C1240" s="93"/>
      <c r="D1240" s="93"/>
      <c r="E1240" s="93"/>
      <c r="F1240" s="93"/>
      <c r="G1240" s="61">
        <v>0</v>
      </c>
      <c r="H1240" s="61">
        <v>0</v>
      </c>
    </row>
    <row r="1241" spans="1:8" ht="24.95" customHeight="1" x14ac:dyDescent="0.25">
      <c r="A1241" s="93"/>
      <c r="B1241" s="93"/>
      <c r="C1241" s="93"/>
      <c r="D1241" s="93"/>
      <c r="E1241" s="93"/>
      <c r="F1241" s="93"/>
      <c r="G1241" s="29"/>
      <c r="H1241" s="61">
        <v>0</v>
      </c>
    </row>
    <row r="1242" spans="1:8" x14ac:dyDescent="0.25">
      <c r="A1242" s="86" t="s">
        <v>1326</v>
      </c>
      <c r="B1242" s="86" t="s">
        <v>1360</v>
      </c>
      <c r="C1242" s="86" t="s">
        <v>1358</v>
      </c>
      <c r="D1242" s="86" t="s">
        <v>1361</v>
      </c>
      <c r="E1242" s="86" t="s">
        <v>1573</v>
      </c>
      <c r="F1242" s="86" t="s">
        <v>170</v>
      </c>
      <c r="G1242" s="60">
        <v>0</v>
      </c>
      <c r="H1242" s="61">
        <v>0</v>
      </c>
    </row>
    <row r="1243" spans="1:8" x14ac:dyDescent="0.25">
      <c r="A1243" s="93"/>
      <c r="B1243" s="93"/>
      <c r="C1243" s="93"/>
      <c r="D1243" s="93"/>
      <c r="E1243" s="93"/>
      <c r="F1243" s="93"/>
      <c r="G1243" s="61">
        <v>0</v>
      </c>
      <c r="H1243" s="61">
        <v>0</v>
      </c>
    </row>
    <row r="1244" spans="1:8" x14ac:dyDescent="0.25">
      <c r="A1244" s="93"/>
      <c r="B1244" s="93"/>
      <c r="C1244" s="93"/>
      <c r="D1244" s="93"/>
      <c r="E1244" s="93"/>
      <c r="F1244" s="93"/>
      <c r="G1244" s="29"/>
      <c r="H1244" s="61">
        <v>0</v>
      </c>
    </row>
    <row r="1245" spans="1:8" ht="20.100000000000001" customHeight="1" x14ac:dyDescent="0.25">
      <c r="A1245" s="86" t="s">
        <v>1362</v>
      </c>
      <c r="B1245" s="86" t="s">
        <v>1363</v>
      </c>
      <c r="C1245" s="86" t="s">
        <v>1323</v>
      </c>
      <c r="D1245" s="86" t="s">
        <v>1364</v>
      </c>
      <c r="E1245" s="86" t="s">
        <v>1573</v>
      </c>
      <c r="F1245" s="86" t="s">
        <v>170</v>
      </c>
      <c r="G1245" s="60">
        <v>0</v>
      </c>
      <c r="H1245" s="61">
        <v>4305</v>
      </c>
    </row>
    <row r="1246" spans="1:8" ht="20.100000000000001" customHeight="1" x14ac:dyDescent="0.25">
      <c r="A1246" s="93"/>
      <c r="B1246" s="93"/>
      <c r="C1246" s="93"/>
      <c r="D1246" s="93"/>
      <c r="E1246" s="93"/>
      <c r="F1246" s="93"/>
      <c r="G1246" s="61">
        <v>1000</v>
      </c>
      <c r="H1246" s="61">
        <v>0</v>
      </c>
    </row>
    <row r="1247" spans="1:8" ht="20.100000000000001" customHeight="1" x14ac:dyDescent="0.25">
      <c r="A1247" s="93"/>
      <c r="B1247" s="93"/>
      <c r="C1247" s="93"/>
      <c r="D1247" s="93"/>
      <c r="E1247" s="93"/>
      <c r="F1247" s="93"/>
      <c r="G1247" s="29"/>
      <c r="H1247" s="61">
        <v>0</v>
      </c>
    </row>
    <row r="1248" spans="1:8" x14ac:dyDescent="0.25">
      <c r="A1248" s="86" t="s">
        <v>1365</v>
      </c>
      <c r="B1248" s="86" t="s">
        <v>1366</v>
      </c>
      <c r="C1248" s="86" t="s">
        <v>69</v>
      </c>
      <c r="D1248" s="86" t="s">
        <v>1367</v>
      </c>
      <c r="E1248" s="86" t="s">
        <v>1573</v>
      </c>
      <c r="F1248" s="89" t="s">
        <v>175</v>
      </c>
      <c r="G1248" s="60">
        <v>1011.5</v>
      </c>
      <c r="H1248" s="61">
        <v>3968</v>
      </c>
    </row>
    <row r="1249" spans="1:8" x14ac:dyDescent="0.25">
      <c r="A1249" s="93"/>
      <c r="B1249" s="93"/>
      <c r="C1249" s="93"/>
      <c r="D1249" s="93"/>
      <c r="E1249" s="93"/>
      <c r="F1249" s="91"/>
      <c r="G1249" s="61">
        <v>785</v>
      </c>
      <c r="H1249" s="61">
        <v>0</v>
      </c>
    </row>
    <row r="1250" spans="1:8" x14ac:dyDescent="0.25">
      <c r="A1250" s="93"/>
      <c r="B1250" s="93"/>
      <c r="C1250" s="93"/>
      <c r="D1250" s="93"/>
      <c r="E1250" s="93"/>
      <c r="F1250" s="91"/>
      <c r="G1250" s="29"/>
      <c r="H1250" s="61">
        <v>0</v>
      </c>
    </row>
    <row r="1251" spans="1:8" x14ac:dyDescent="0.25">
      <c r="A1251" s="86" t="s">
        <v>1368</v>
      </c>
      <c r="B1251" s="86" t="s">
        <v>1369</v>
      </c>
      <c r="C1251" s="86" t="s">
        <v>69</v>
      </c>
      <c r="D1251" s="86" t="s">
        <v>1370</v>
      </c>
      <c r="E1251" s="86" t="s">
        <v>1573</v>
      </c>
      <c r="F1251" s="89" t="s">
        <v>175</v>
      </c>
      <c r="G1251" s="60">
        <v>1011.5</v>
      </c>
      <c r="H1251" s="61">
        <v>3968</v>
      </c>
    </row>
    <row r="1252" spans="1:8" x14ac:dyDescent="0.25">
      <c r="A1252" s="93"/>
      <c r="B1252" s="93"/>
      <c r="C1252" s="93"/>
      <c r="D1252" s="93"/>
      <c r="E1252" s="93"/>
      <c r="F1252" s="91"/>
      <c r="G1252" s="61">
        <v>785</v>
      </c>
      <c r="H1252" s="61">
        <v>0</v>
      </c>
    </row>
    <row r="1253" spans="1:8" x14ac:dyDescent="0.25">
      <c r="A1253" s="93"/>
      <c r="B1253" s="93"/>
      <c r="C1253" s="93"/>
      <c r="D1253" s="93"/>
      <c r="E1253" s="93"/>
      <c r="F1253" s="91"/>
      <c r="G1253" s="29"/>
      <c r="H1253" s="61">
        <v>0</v>
      </c>
    </row>
    <row r="1254" spans="1:8" x14ac:dyDescent="0.25">
      <c r="A1254" s="86" t="s">
        <v>1371</v>
      </c>
      <c r="B1254" s="86" t="s">
        <v>1372</v>
      </c>
      <c r="C1254" s="86" t="s">
        <v>154</v>
      </c>
      <c r="D1254" s="86" t="s">
        <v>128</v>
      </c>
      <c r="E1254" s="86" t="s">
        <v>1574</v>
      </c>
      <c r="F1254" s="86" t="s">
        <v>1325</v>
      </c>
      <c r="G1254" s="62">
        <v>0</v>
      </c>
      <c r="H1254" s="62">
        <v>0</v>
      </c>
    </row>
    <row r="1255" spans="1:8" x14ac:dyDescent="0.25">
      <c r="A1255" s="86"/>
      <c r="B1255" s="86"/>
      <c r="C1255" s="86"/>
      <c r="D1255" s="86"/>
      <c r="E1255" s="86"/>
      <c r="F1255" s="86"/>
      <c r="G1255" s="22"/>
      <c r="H1255" s="62">
        <v>0</v>
      </c>
    </row>
    <row r="1256" spans="1:8" x14ac:dyDescent="0.25">
      <c r="A1256" s="86"/>
      <c r="B1256" s="86"/>
      <c r="C1256" s="86"/>
      <c r="D1256" s="86"/>
      <c r="E1256" s="86"/>
      <c r="F1256" s="86"/>
      <c r="G1256" s="62"/>
      <c r="H1256" s="62">
        <v>0</v>
      </c>
    </row>
    <row r="1257" spans="1:8" x14ac:dyDescent="0.25">
      <c r="A1257" s="86" t="s">
        <v>1373</v>
      </c>
      <c r="B1257" s="86" t="s">
        <v>1374</v>
      </c>
      <c r="C1257" s="86" t="s">
        <v>154</v>
      </c>
      <c r="D1257" s="86" t="s">
        <v>128</v>
      </c>
      <c r="E1257" s="86" t="s">
        <v>1574</v>
      </c>
      <c r="F1257" s="86" t="s">
        <v>1342</v>
      </c>
      <c r="G1257" s="62">
        <v>0</v>
      </c>
      <c r="H1257" s="62">
        <v>0</v>
      </c>
    </row>
    <row r="1258" spans="1:8" x14ac:dyDescent="0.25">
      <c r="A1258" s="86"/>
      <c r="B1258" s="86"/>
      <c r="C1258" s="86"/>
      <c r="D1258" s="86"/>
      <c r="E1258" s="86"/>
      <c r="F1258" s="86"/>
      <c r="G1258" s="34"/>
      <c r="H1258" s="62">
        <v>0</v>
      </c>
    </row>
    <row r="1259" spans="1:8" x14ac:dyDescent="0.25">
      <c r="A1259" s="86"/>
      <c r="B1259" s="86"/>
      <c r="C1259" s="86"/>
      <c r="D1259" s="86"/>
      <c r="E1259" s="86"/>
      <c r="F1259" s="86"/>
      <c r="G1259" s="62"/>
      <c r="H1259" s="62">
        <v>0</v>
      </c>
    </row>
    <row r="1260" spans="1:8" x14ac:dyDescent="0.25">
      <c r="A1260" s="86" t="s">
        <v>1375</v>
      </c>
      <c r="B1260" s="86" t="s">
        <v>959</v>
      </c>
      <c r="C1260" s="86" t="s">
        <v>154</v>
      </c>
      <c r="D1260" s="86" t="s">
        <v>128</v>
      </c>
      <c r="E1260" s="86" t="s">
        <v>1574</v>
      </c>
      <c r="F1260" s="86" t="s">
        <v>391</v>
      </c>
      <c r="G1260" s="62">
        <v>3300</v>
      </c>
      <c r="H1260" s="62">
        <v>2962.05</v>
      </c>
    </row>
    <row r="1261" spans="1:8" x14ac:dyDescent="0.25">
      <c r="A1261" s="86"/>
      <c r="B1261" s="86"/>
      <c r="C1261" s="86"/>
      <c r="D1261" s="86"/>
      <c r="E1261" s="86"/>
      <c r="F1261" s="86"/>
      <c r="G1261" s="62">
        <v>695</v>
      </c>
      <c r="H1261" s="62">
        <v>0</v>
      </c>
    </row>
    <row r="1262" spans="1:8" x14ac:dyDescent="0.25">
      <c r="A1262" s="86"/>
      <c r="B1262" s="86"/>
      <c r="C1262" s="86"/>
      <c r="D1262" s="86"/>
      <c r="E1262" s="86"/>
      <c r="F1262" s="86"/>
      <c r="G1262" s="62"/>
      <c r="H1262" s="62">
        <v>587</v>
      </c>
    </row>
    <row r="1263" spans="1:8" x14ac:dyDescent="0.25">
      <c r="A1263" s="86" t="s">
        <v>1376</v>
      </c>
      <c r="B1263" s="86" t="s">
        <v>1377</v>
      </c>
      <c r="C1263" s="86" t="s">
        <v>154</v>
      </c>
      <c r="D1263" s="86" t="s">
        <v>128</v>
      </c>
      <c r="E1263" s="86" t="s">
        <v>1574</v>
      </c>
      <c r="F1263" s="86" t="s">
        <v>175</v>
      </c>
      <c r="G1263" s="62">
        <v>0</v>
      </c>
      <c r="H1263" s="62">
        <v>0</v>
      </c>
    </row>
    <row r="1264" spans="1:8" x14ac:dyDescent="0.25">
      <c r="A1264" s="86"/>
      <c r="B1264" s="86"/>
      <c r="C1264" s="86"/>
      <c r="D1264" s="86"/>
      <c r="E1264" s="86"/>
      <c r="F1264" s="86"/>
      <c r="G1264" s="62"/>
      <c r="H1264" s="62">
        <v>0</v>
      </c>
    </row>
    <row r="1265" spans="1:8" x14ac:dyDescent="0.25">
      <c r="A1265" s="86"/>
      <c r="B1265" s="86"/>
      <c r="C1265" s="86"/>
      <c r="D1265" s="86"/>
      <c r="E1265" s="86"/>
      <c r="F1265" s="86"/>
      <c r="G1265" s="62"/>
      <c r="H1265" s="62">
        <v>0</v>
      </c>
    </row>
    <row r="1266" spans="1:8" x14ac:dyDescent="0.25">
      <c r="A1266" s="86" t="s">
        <v>1378</v>
      </c>
      <c r="B1266" s="86" t="s">
        <v>1379</v>
      </c>
      <c r="C1266" s="86" t="s">
        <v>141</v>
      </c>
      <c r="D1266" s="86" t="s">
        <v>1380</v>
      </c>
      <c r="E1266" s="86" t="s">
        <v>1574</v>
      </c>
      <c r="F1266" s="86" t="s">
        <v>108</v>
      </c>
      <c r="G1266" s="62">
        <v>0</v>
      </c>
      <c r="H1266" s="62">
        <v>0</v>
      </c>
    </row>
    <row r="1267" spans="1:8" x14ac:dyDescent="0.25">
      <c r="A1267" s="86"/>
      <c r="B1267" s="86"/>
      <c r="C1267" s="86"/>
      <c r="D1267" s="86"/>
      <c r="E1267" s="86"/>
      <c r="F1267" s="86"/>
      <c r="G1267" s="62"/>
      <c r="H1267" s="62">
        <v>0</v>
      </c>
    </row>
    <row r="1268" spans="1:8" x14ac:dyDescent="0.25">
      <c r="A1268" s="86"/>
      <c r="B1268" s="86"/>
      <c r="C1268" s="86"/>
      <c r="D1268" s="86"/>
      <c r="E1268" s="86"/>
      <c r="F1268" s="86"/>
      <c r="G1268" s="62"/>
      <c r="H1268" s="62">
        <v>0</v>
      </c>
    </row>
    <row r="1269" spans="1:8" x14ac:dyDescent="0.25">
      <c r="A1269" s="86" t="s">
        <v>1378</v>
      </c>
      <c r="B1269" s="86" t="s">
        <v>1381</v>
      </c>
      <c r="C1269" s="86" t="s">
        <v>141</v>
      </c>
      <c r="D1269" s="86" t="s">
        <v>1382</v>
      </c>
      <c r="E1269" s="86" t="s">
        <v>1574</v>
      </c>
      <c r="F1269" s="86" t="s">
        <v>774</v>
      </c>
      <c r="G1269" s="62">
        <v>0</v>
      </c>
      <c r="H1269" s="62">
        <v>0</v>
      </c>
    </row>
    <row r="1270" spans="1:8" x14ac:dyDescent="0.25">
      <c r="A1270" s="86"/>
      <c r="B1270" s="86"/>
      <c r="C1270" s="86"/>
      <c r="D1270" s="86"/>
      <c r="E1270" s="86"/>
      <c r="F1270" s="86"/>
      <c r="G1270" s="62"/>
      <c r="H1270" s="62">
        <v>0</v>
      </c>
    </row>
    <row r="1271" spans="1:8" x14ac:dyDescent="0.25">
      <c r="A1271" s="86"/>
      <c r="B1271" s="86"/>
      <c r="C1271" s="86"/>
      <c r="D1271" s="86"/>
      <c r="E1271" s="86"/>
      <c r="F1271" s="86"/>
      <c r="G1271" s="62"/>
      <c r="H1271" s="62">
        <v>0</v>
      </c>
    </row>
    <row r="1272" spans="1:8" x14ac:dyDescent="0.25">
      <c r="A1272" s="86" t="s">
        <v>1383</v>
      </c>
      <c r="B1272" s="86" t="s">
        <v>1384</v>
      </c>
      <c r="C1272" s="86" t="s">
        <v>143</v>
      </c>
      <c r="D1272" s="86" t="s">
        <v>1385</v>
      </c>
      <c r="E1272" s="86" t="s">
        <v>1574</v>
      </c>
      <c r="F1272" s="86" t="s">
        <v>1128</v>
      </c>
      <c r="G1272" s="62">
        <v>1650</v>
      </c>
      <c r="H1272" s="62">
        <v>7243.21</v>
      </c>
    </row>
    <row r="1273" spans="1:8" x14ac:dyDescent="0.25">
      <c r="A1273" s="86"/>
      <c r="B1273" s="86"/>
      <c r="C1273" s="86"/>
      <c r="D1273" s="86"/>
      <c r="E1273" s="86"/>
      <c r="F1273" s="86"/>
      <c r="G1273" s="62"/>
      <c r="H1273" s="62">
        <v>0</v>
      </c>
    </row>
    <row r="1274" spans="1:8" x14ac:dyDescent="0.25">
      <c r="A1274" s="86"/>
      <c r="B1274" s="86"/>
      <c r="C1274" s="86"/>
      <c r="D1274" s="86"/>
      <c r="E1274" s="86"/>
      <c r="F1274" s="86"/>
      <c r="G1274" s="62"/>
      <c r="H1274" s="62">
        <v>0</v>
      </c>
    </row>
    <row r="1275" spans="1:8" x14ac:dyDescent="0.25">
      <c r="A1275" s="86" t="s">
        <v>1386</v>
      </c>
      <c r="B1275" s="86" t="s">
        <v>1387</v>
      </c>
      <c r="C1275" s="86" t="s">
        <v>143</v>
      </c>
      <c r="D1275" s="86"/>
      <c r="E1275" s="86" t="s">
        <v>1574</v>
      </c>
      <c r="F1275" s="86" t="s">
        <v>1128</v>
      </c>
      <c r="G1275" s="62">
        <v>4500</v>
      </c>
      <c r="H1275" s="62">
        <v>2773.36</v>
      </c>
    </row>
    <row r="1276" spans="1:8" x14ac:dyDescent="0.25">
      <c r="A1276" s="86"/>
      <c r="B1276" s="86"/>
      <c r="C1276" s="86"/>
      <c r="D1276" s="86"/>
      <c r="E1276" s="86"/>
      <c r="F1276" s="86"/>
      <c r="G1276" s="62">
        <v>898.9</v>
      </c>
      <c r="H1276" s="62">
        <v>0</v>
      </c>
    </row>
    <row r="1277" spans="1:8" x14ac:dyDescent="0.25">
      <c r="A1277" s="86"/>
      <c r="B1277" s="86"/>
      <c r="C1277" s="86"/>
      <c r="D1277" s="86"/>
      <c r="E1277" s="86"/>
      <c r="F1277" s="86"/>
      <c r="G1277" s="62"/>
      <c r="H1277" s="62">
        <v>0</v>
      </c>
    </row>
    <row r="1278" spans="1:8" x14ac:dyDescent="0.25">
      <c r="A1278" s="86" t="s">
        <v>1388</v>
      </c>
      <c r="B1278" s="86" t="s">
        <v>1389</v>
      </c>
      <c r="C1278" s="86" t="s">
        <v>143</v>
      </c>
      <c r="D1278" s="86"/>
      <c r="E1278" s="86" t="s">
        <v>1574</v>
      </c>
      <c r="F1278" s="86" t="s">
        <v>1128</v>
      </c>
      <c r="G1278" s="62">
        <v>0</v>
      </c>
      <c r="H1278" s="62">
        <v>0</v>
      </c>
    </row>
    <row r="1279" spans="1:8" x14ac:dyDescent="0.25">
      <c r="A1279" s="86"/>
      <c r="B1279" s="86"/>
      <c r="C1279" s="86"/>
      <c r="D1279" s="86"/>
      <c r="E1279" s="86"/>
      <c r="F1279" s="86"/>
      <c r="G1279" s="62"/>
      <c r="H1279" s="62">
        <v>0</v>
      </c>
    </row>
    <row r="1280" spans="1:8" x14ac:dyDescent="0.25">
      <c r="A1280" s="86"/>
      <c r="B1280" s="86"/>
      <c r="C1280" s="86"/>
      <c r="D1280" s="86"/>
      <c r="E1280" s="86"/>
      <c r="F1280" s="86"/>
      <c r="G1280" s="62"/>
      <c r="H1280" s="62">
        <v>0</v>
      </c>
    </row>
    <row r="1281" spans="1:8" x14ac:dyDescent="0.25">
      <c r="A1281" s="86" t="s">
        <v>1390</v>
      </c>
      <c r="B1281" s="86" t="s">
        <v>1391</v>
      </c>
      <c r="C1281" s="86" t="s">
        <v>143</v>
      </c>
      <c r="D1281" s="86"/>
      <c r="E1281" s="86" t="s">
        <v>1574</v>
      </c>
      <c r="F1281" s="86" t="s">
        <v>1128</v>
      </c>
      <c r="G1281" s="62">
        <v>4500</v>
      </c>
      <c r="H1281" s="62">
        <v>2288.85</v>
      </c>
    </row>
    <row r="1282" spans="1:8" x14ac:dyDescent="0.25">
      <c r="A1282" s="86"/>
      <c r="B1282" s="86"/>
      <c r="C1282" s="86"/>
      <c r="D1282" s="86"/>
      <c r="E1282" s="86"/>
      <c r="F1282" s="86"/>
      <c r="G1282" s="62">
        <v>898.9</v>
      </c>
      <c r="H1282" s="62">
        <v>0</v>
      </c>
    </row>
    <row r="1283" spans="1:8" x14ac:dyDescent="0.25">
      <c r="A1283" s="86"/>
      <c r="B1283" s="86"/>
      <c r="C1283" s="86"/>
      <c r="D1283" s="86"/>
      <c r="E1283" s="86"/>
      <c r="F1283" s="86"/>
      <c r="G1283" s="62"/>
      <c r="H1283" s="62">
        <v>0</v>
      </c>
    </row>
    <row r="1284" spans="1:8" x14ac:dyDescent="0.25">
      <c r="A1284" s="86" t="s">
        <v>1392</v>
      </c>
      <c r="B1284" s="86" t="s">
        <v>1393</v>
      </c>
      <c r="C1284" s="86" t="s">
        <v>143</v>
      </c>
      <c r="D1284" s="86" t="s">
        <v>1385</v>
      </c>
      <c r="E1284" s="86" t="s">
        <v>1574</v>
      </c>
      <c r="F1284" s="86" t="s">
        <v>1128</v>
      </c>
      <c r="G1284" s="62">
        <v>4500</v>
      </c>
      <c r="H1284" s="62">
        <v>2773.36</v>
      </c>
    </row>
    <row r="1285" spans="1:8" x14ac:dyDescent="0.25">
      <c r="A1285" s="86"/>
      <c r="B1285" s="86"/>
      <c r="C1285" s="86"/>
      <c r="D1285" s="86"/>
      <c r="E1285" s="86"/>
      <c r="F1285" s="86"/>
      <c r="G1285" s="62">
        <v>898.9</v>
      </c>
      <c r="H1285" s="62">
        <v>0</v>
      </c>
    </row>
    <row r="1286" spans="1:8" x14ac:dyDescent="0.25">
      <c r="A1286" s="86"/>
      <c r="B1286" s="86"/>
      <c r="C1286" s="86"/>
      <c r="D1286" s="86"/>
      <c r="E1286" s="86"/>
      <c r="F1286" s="86"/>
      <c r="G1286" s="62"/>
      <c r="H1286" s="62">
        <v>0</v>
      </c>
    </row>
    <row r="1287" spans="1:8" x14ac:dyDescent="0.25">
      <c r="A1287" s="86" t="s">
        <v>1394</v>
      </c>
      <c r="B1287" s="86" t="s">
        <v>1395</v>
      </c>
      <c r="C1287" s="86" t="s">
        <v>143</v>
      </c>
      <c r="D1287" s="86"/>
      <c r="E1287" s="86" t="s">
        <v>1574</v>
      </c>
      <c r="F1287" s="86" t="s">
        <v>1128</v>
      </c>
      <c r="G1287" s="62">
        <v>4500</v>
      </c>
      <c r="H1287" s="62">
        <v>2773.36</v>
      </c>
    </row>
    <row r="1288" spans="1:8" x14ac:dyDescent="0.25">
      <c r="A1288" s="86"/>
      <c r="B1288" s="86"/>
      <c r="C1288" s="86"/>
      <c r="D1288" s="86"/>
      <c r="E1288" s="86"/>
      <c r="F1288" s="86"/>
      <c r="G1288" s="62">
        <v>898.9</v>
      </c>
      <c r="H1288" s="62">
        <v>0</v>
      </c>
    </row>
    <row r="1289" spans="1:8" x14ac:dyDescent="0.25">
      <c r="A1289" s="86"/>
      <c r="B1289" s="86"/>
      <c r="C1289" s="86"/>
      <c r="D1289" s="86"/>
      <c r="E1289" s="86"/>
      <c r="F1289" s="86"/>
      <c r="G1289" s="62"/>
      <c r="H1289" s="62">
        <v>0</v>
      </c>
    </row>
    <row r="1290" spans="1:8" x14ac:dyDescent="0.25">
      <c r="A1290" s="86" t="s">
        <v>1396</v>
      </c>
      <c r="B1290" s="86" t="s">
        <v>1397</v>
      </c>
      <c r="C1290" s="86" t="s">
        <v>143</v>
      </c>
      <c r="D1290" s="86"/>
      <c r="E1290" s="86" t="s">
        <v>1574</v>
      </c>
      <c r="F1290" s="86" t="s">
        <v>1128</v>
      </c>
      <c r="G1290" s="62">
        <v>3300</v>
      </c>
      <c r="H1290" s="62">
        <v>2288.85</v>
      </c>
    </row>
    <row r="1291" spans="1:8" x14ac:dyDescent="0.25">
      <c r="A1291" s="86"/>
      <c r="B1291" s="86"/>
      <c r="C1291" s="86"/>
      <c r="D1291" s="86"/>
      <c r="E1291" s="86"/>
      <c r="F1291" s="86"/>
      <c r="G1291" s="62"/>
      <c r="H1291" s="62">
        <v>0</v>
      </c>
    </row>
    <row r="1292" spans="1:8" x14ac:dyDescent="0.25">
      <c r="A1292" s="86"/>
      <c r="B1292" s="86"/>
      <c r="C1292" s="86"/>
      <c r="D1292" s="86"/>
      <c r="E1292" s="86"/>
      <c r="F1292" s="86"/>
      <c r="G1292" s="62"/>
      <c r="H1292" s="62">
        <v>0</v>
      </c>
    </row>
    <row r="1293" spans="1:8" x14ac:dyDescent="0.25">
      <c r="A1293" s="86" t="s">
        <v>1398</v>
      </c>
      <c r="B1293" s="86" t="s">
        <v>1399</v>
      </c>
      <c r="C1293" s="86" t="s">
        <v>143</v>
      </c>
      <c r="D1293" s="86"/>
      <c r="E1293" s="86" t="s">
        <v>1574</v>
      </c>
      <c r="F1293" s="86" t="s">
        <v>1128</v>
      </c>
      <c r="G1293" s="62">
        <v>4500</v>
      </c>
      <c r="H1293" s="62">
        <v>2773.36</v>
      </c>
    </row>
    <row r="1294" spans="1:8" x14ac:dyDescent="0.25">
      <c r="A1294" s="86"/>
      <c r="B1294" s="86"/>
      <c r="C1294" s="86"/>
      <c r="D1294" s="86"/>
      <c r="E1294" s="86"/>
      <c r="F1294" s="86"/>
      <c r="G1294" s="62">
        <v>898.9</v>
      </c>
      <c r="H1294" s="62">
        <v>0</v>
      </c>
    </row>
    <row r="1295" spans="1:8" x14ac:dyDescent="0.25">
      <c r="A1295" s="86"/>
      <c r="B1295" s="86"/>
      <c r="C1295" s="86"/>
      <c r="D1295" s="86"/>
      <c r="E1295" s="86"/>
      <c r="F1295" s="86"/>
      <c r="G1295" s="62"/>
      <c r="H1295" s="62">
        <v>0</v>
      </c>
    </row>
    <row r="1296" spans="1:8" x14ac:dyDescent="0.25">
      <c r="A1296" s="86" t="s">
        <v>1400</v>
      </c>
      <c r="B1296" s="86" t="s">
        <v>1401</v>
      </c>
      <c r="C1296" s="86" t="s">
        <v>143</v>
      </c>
      <c r="D1296" s="86"/>
      <c r="E1296" s="86" t="s">
        <v>1574</v>
      </c>
      <c r="F1296" s="86" t="s">
        <v>1128</v>
      </c>
      <c r="G1296" s="62">
        <v>3300</v>
      </c>
      <c r="H1296" s="62">
        <v>2773.36</v>
      </c>
    </row>
    <row r="1297" spans="1:8" x14ac:dyDescent="0.25">
      <c r="A1297" s="86"/>
      <c r="B1297" s="86"/>
      <c r="C1297" s="86"/>
      <c r="D1297" s="86"/>
      <c r="E1297" s="86"/>
      <c r="F1297" s="86"/>
      <c r="G1297" s="62">
        <v>898.9</v>
      </c>
      <c r="H1297" s="62">
        <v>0</v>
      </c>
    </row>
    <row r="1298" spans="1:8" x14ac:dyDescent="0.25">
      <c r="A1298" s="86"/>
      <c r="B1298" s="86"/>
      <c r="C1298" s="86"/>
      <c r="D1298" s="86"/>
      <c r="E1298" s="86"/>
      <c r="F1298" s="86"/>
      <c r="G1298" s="62"/>
      <c r="H1298" s="62">
        <v>0</v>
      </c>
    </row>
    <row r="1299" spans="1:8" x14ac:dyDescent="0.25">
      <c r="A1299" s="86" t="s">
        <v>1402</v>
      </c>
      <c r="B1299" s="86" t="s">
        <v>1403</v>
      </c>
      <c r="C1299" s="86" t="s">
        <v>143</v>
      </c>
      <c r="D1299" s="86"/>
      <c r="E1299" s="86" t="s">
        <v>1574</v>
      </c>
      <c r="F1299" s="86" t="s">
        <v>1128</v>
      </c>
      <c r="G1299" s="62">
        <v>4500</v>
      </c>
      <c r="H1299" s="62">
        <v>6107.7</v>
      </c>
    </row>
    <row r="1300" spans="1:8" x14ac:dyDescent="0.25">
      <c r="A1300" s="86"/>
      <c r="B1300" s="86"/>
      <c r="C1300" s="86"/>
      <c r="D1300" s="86"/>
      <c r="E1300" s="86"/>
      <c r="F1300" s="86"/>
      <c r="G1300" s="62">
        <v>898.9</v>
      </c>
      <c r="H1300" s="62">
        <v>0</v>
      </c>
    </row>
    <row r="1301" spans="1:8" x14ac:dyDescent="0.25">
      <c r="A1301" s="86"/>
      <c r="B1301" s="86"/>
      <c r="C1301" s="86"/>
      <c r="D1301" s="86"/>
      <c r="E1301" s="86"/>
      <c r="F1301" s="86"/>
      <c r="G1301" s="62"/>
      <c r="H1301" s="62">
        <v>0</v>
      </c>
    </row>
    <row r="1302" spans="1:8" x14ac:dyDescent="0.25">
      <c r="A1302" s="86" t="s">
        <v>1404</v>
      </c>
      <c r="B1302" s="86" t="s">
        <v>1405</v>
      </c>
      <c r="C1302" s="86" t="s">
        <v>143</v>
      </c>
      <c r="D1302" s="86"/>
      <c r="E1302" s="86" t="s">
        <v>1574</v>
      </c>
      <c r="F1302" s="86" t="s">
        <v>1128</v>
      </c>
      <c r="G1302" s="62">
        <v>0</v>
      </c>
      <c r="H1302" s="62">
        <v>0</v>
      </c>
    </row>
    <row r="1303" spans="1:8" x14ac:dyDescent="0.25">
      <c r="A1303" s="86"/>
      <c r="B1303" s="86"/>
      <c r="C1303" s="86"/>
      <c r="D1303" s="86"/>
      <c r="E1303" s="86"/>
      <c r="F1303" s="86"/>
      <c r="G1303" s="62">
        <v>898.9</v>
      </c>
      <c r="H1303" s="62">
        <v>0</v>
      </c>
    </row>
    <row r="1304" spans="1:8" x14ac:dyDescent="0.25">
      <c r="A1304" s="86"/>
      <c r="B1304" s="86"/>
      <c r="C1304" s="86"/>
      <c r="D1304" s="86"/>
      <c r="E1304" s="86"/>
      <c r="F1304" s="86"/>
      <c r="G1304" s="62"/>
      <c r="H1304" s="62">
        <v>0</v>
      </c>
    </row>
    <row r="1305" spans="1:8" x14ac:dyDescent="0.25">
      <c r="A1305" s="87" t="s">
        <v>1406</v>
      </c>
      <c r="B1305" s="89" t="s">
        <v>1407</v>
      </c>
      <c r="C1305" s="89" t="s">
        <v>69</v>
      </c>
      <c r="D1305" s="89" t="s">
        <v>407</v>
      </c>
      <c r="E1305" s="89" t="s">
        <v>1575</v>
      </c>
      <c r="F1305" s="89" t="s">
        <v>1325</v>
      </c>
      <c r="G1305" s="18">
        <v>1271</v>
      </c>
      <c r="H1305" s="18">
        <v>0</v>
      </c>
    </row>
    <row r="1306" spans="1:8" x14ac:dyDescent="0.25">
      <c r="A1306" s="87"/>
      <c r="B1306" s="89"/>
      <c r="C1306" s="89"/>
      <c r="D1306" s="89"/>
      <c r="E1306" s="89"/>
      <c r="F1306" s="89"/>
      <c r="G1306" s="18">
        <f>1000+645</f>
        <v>1645</v>
      </c>
      <c r="H1306" s="18">
        <v>566</v>
      </c>
    </row>
    <row r="1307" spans="1:8" x14ac:dyDescent="0.25">
      <c r="A1307" s="87"/>
      <c r="B1307" s="89"/>
      <c r="C1307" s="89"/>
      <c r="D1307" s="89"/>
      <c r="E1307" s="89"/>
      <c r="F1307" s="89"/>
      <c r="G1307" s="18"/>
      <c r="H1307" s="18">
        <v>0</v>
      </c>
    </row>
    <row r="1308" spans="1:8" x14ac:dyDescent="0.25">
      <c r="A1308" s="87" t="s">
        <v>1408</v>
      </c>
      <c r="B1308" s="89" t="s">
        <v>1409</v>
      </c>
      <c r="C1308" s="89" t="s">
        <v>69</v>
      </c>
      <c r="D1308" s="89" t="s">
        <v>70</v>
      </c>
      <c r="E1308" s="89" t="s">
        <v>1575</v>
      </c>
      <c r="F1308" s="89" t="s">
        <v>1342</v>
      </c>
      <c r="G1308" s="18">
        <v>2000</v>
      </c>
      <c r="H1308" s="18">
        <v>0</v>
      </c>
    </row>
    <row r="1309" spans="1:8" x14ac:dyDescent="0.25">
      <c r="A1309" s="87"/>
      <c r="B1309" s="89"/>
      <c r="C1309" s="89"/>
      <c r="D1309" s="89"/>
      <c r="E1309" s="89"/>
      <c r="F1309" s="89"/>
      <c r="G1309" s="18">
        <v>0</v>
      </c>
      <c r="H1309" s="18">
        <v>400</v>
      </c>
    </row>
    <row r="1310" spans="1:8" x14ac:dyDescent="0.25">
      <c r="A1310" s="87"/>
      <c r="B1310" s="89"/>
      <c r="C1310" s="89"/>
      <c r="D1310" s="89"/>
      <c r="E1310" s="89"/>
      <c r="F1310" s="89"/>
      <c r="G1310" s="18"/>
      <c r="H1310" s="18">
        <v>0</v>
      </c>
    </row>
    <row r="1311" spans="1:8" x14ac:dyDescent="0.25">
      <c r="A1311" s="87" t="s">
        <v>1410</v>
      </c>
      <c r="B1311" s="89" t="s">
        <v>1409</v>
      </c>
      <c r="C1311" s="89" t="s">
        <v>69</v>
      </c>
      <c r="D1311" s="89" t="s">
        <v>426</v>
      </c>
      <c r="E1311" s="89" t="s">
        <v>1575</v>
      </c>
      <c r="F1311" s="89" t="s">
        <v>391</v>
      </c>
      <c r="G1311" s="18">
        <v>0</v>
      </c>
      <c r="H1311" s="18">
        <v>0</v>
      </c>
    </row>
    <row r="1312" spans="1:8" x14ac:dyDescent="0.25">
      <c r="A1312" s="87"/>
      <c r="B1312" s="89"/>
      <c r="C1312" s="89"/>
      <c r="D1312" s="89"/>
      <c r="E1312" s="89"/>
      <c r="F1312" s="89"/>
      <c r="G1312" s="18">
        <v>0</v>
      </c>
      <c r="H1312" s="18">
        <v>0</v>
      </c>
    </row>
    <row r="1313" spans="1:8" x14ac:dyDescent="0.25">
      <c r="A1313" s="87"/>
      <c r="B1313" s="89"/>
      <c r="C1313" s="89"/>
      <c r="D1313" s="89"/>
      <c r="E1313" s="89"/>
      <c r="F1313" s="89"/>
      <c r="G1313" s="18"/>
      <c r="H1313" s="18">
        <v>0</v>
      </c>
    </row>
    <row r="1314" spans="1:8" x14ac:dyDescent="0.25">
      <c r="A1314" s="87" t="s">
        <v>1411</v>
      </c>
      <c r="B1314" s="89" t="s">
        <v>1412</v>
      </c>
      <c r="C1314" s="89" t="s">
        <v>69</v>
      </c>
      <c r="D1314" s="89" t="s">
        <v>431</v>
      </c>
      <c r="E1314" s="89" t="s">
        <v>1575</v>
      </c>
      <c r="F1314" s="89" t="s">
        <v>170</v>
      </c>
      <c r="G1314" s="18">
        <v>1837.7</v>
      </c>
      <c r="H1314" s="18">
        <v>0</v>
      </c>
    </row>
    <row r="1315" spans="1:8" x14ac:dyDescent="0.25">
      <c r="A1315" s="87"/>
      <c r="B1315" s="89"/>
      <c r="C1315" s="89"/>
      <c r="D1315" s="89"/>
      <c r="E1315" s="89"/>
      <c r="F1315" s="89"/>
      <c r="G1315" s="18">
        <v>0</v>
      </c>
      <c r="H1315" s="18">
        <v>540.05999999999995</v>
      </c>
    </row>
    <row r="1316" spans="1:8" x14ac:dyDescent="0.25">
      <c r="A1316" s="87"/>
      <c r="B1316" s="89"/>
      <c r="C1316" s="89"/>
      <c r="D1316" s="89"/>
      <c r="E1316" s="89"/>
      <c r="F1316" s="89"/>
      <c r="G1316" s="18"/>
      <c r="H1316" s="18">
        <v>0</v>
      </c>
    </row>
    <row r="1317" spans="1:8" x14ac:dyDescent="0.25">
      <c r="A1317" s="87" t="s">
        <v>1413</v>
      </c>
      <c r="B1317" s="89" t="s">
        <v>1414</v>
      </c>
      <c r="C1317" s="89" t="s">
        <v>69</v>
      </c>
      <c r="D1317" s="89" t="s">
        <v>92</v>
      </c>
      <c r="E1317" s="89" t="s">
        <v>1575</v>
      </c>
      <c r="F1317" s="89" t="s">
        <v>175</v>
      </c>
      <c r="G1317" s="18">
        <v>2000</v>
      </c>
      <c r="H1317" s="18">
        <v>0</v>
      </c>
    </row>
    <row r="1318" spans="1:8" x14ac:dyDescent="0.25">
      <c r="A1318" s="87"/>
      <c r="B1318" s="89"/>
      <c r="C1318" s="89"/>
      <c r="D1318" s="89"/>
      <c r="E1318" s="89"/>
      <c r="F1318" s="89"/>
      <c r="G1318" s="18">
        <v>1598.8</v>
      </c>
      <c r="H1318" s="18">
        <v>665</v>
      </c>
    </row>
    <row r="1319" spans="1:8" x14ac:dyDescent="0.25">
      <c r="A1319" s="87"/>
      <c r="B1319" s="89"/>
      <c r="C1319" s="89"/>
      <c r="D1319" s="89"/>
      <c r="E1319" s="89"/>
      <c r="F1319" s="89"/>
      <c r="G1319" s="18"/>
      <c r="H1319" s="18">
        <v>0</v>
      </c>
    </row>
    <row r="1320" spans="1:8" x14ac:dyDescent="0.25">
      <c r="A1320" s="87" t="s">
        <v>1415</v>
      </c>
      <c r="B1320" s="89" t="s">
        <v>1416</v>
      </c>
      <c r="C1320" s="89" t="s">
        <v>1417</v>
      </c>
      <c r="D1320" s="89" t="s">
        <v>1418</v>
      </c>
      <c r="E1320" s="89" t="s">
        <v>1575</v>
      </c>
      <c r="F1320" s="89" t="s">
        <v>1419</v>
      </c>
      <c r="G1320" s="18">
        <v>2000</v>
      </c>
      <c r="H1320" s="18">
        <v>0</v>
      </c>
    </row>
    <row r="1321" spans="1:8" x14ac:dyDescent="0.25">
      <c r="A1321" s="87"/>
      <c r="B1321" s="89"/>
      <c r="C1321" s="89"/>
      <c r="D1321" s="89"/>
      <c r="E1321" s="89"/>
      <c r="F1321" s="89"/>
      <c r="G1321" s="18">
        <v>0</v>
      </c>
      <c r="H1321" s="18">
        <v>540</v>
      </c>
    </row>
    <row r="1322" spans="1:8" x14ac:dyDescent="0.25">
      <c r="A1322" s="87"/>
      <c r="B1322" s="89"/>
      <c r="C1322" s="89"/>
      <c r="D1322" s="89"/>
      <c r="E1322" s="89"/>
      <c r="F1322" s="89"/>
      <c r="G1322" s="18"/>
      <c r="H1322" s="18">
        <v>0</v>
      </c>
    </row>
    <row r="1323" spans="1:8" x14ac:dyDescent="0.25">
      <c r="A1323" s="86" t="s">
        <v>1420</v>
      </c>
      <c r="B1323" s="86" t="s">
        <v>1421</v>
      </c>
      <c r="C1323" s="89" t="s">
        <v>1422</v>
      </c>
      <c r="D1323" s="89" t="s">
        <v>414</v>
      </c>
      <c r="E1323" s="89" t="s">
        <v>1575</v>
      </c>
      <c r="F1323" s="89" t="s">
        <v>221</v>
      </c>
      <c r="G1323" s="18">
        <v>0</v>
      </c>
      <c r="H1323" s="18">
        <v>0</v>
      </c>
    </row>
    <row r="1324" spans="1:8" x14ac:dyDescent="0.25">
      <c r="A1324" s="86"/>
      <c r="B1324" s="86"/>
      <c r="C1324" s="89"/>
      <c r="D1324" s="89"/>
      <c r="E1324" s="89"/>
      <c r="F1324" s="89"/>
      <c r="G1324" s="18">
        <v>0</v>
      </c>
      <c r="H1324" s="18">
        <v>0</v>
      </c>
    </row>
    <row r="1325" spans="1:8" x14ac:dyDescent="0.25">
      <c r="A1325" s="86"/>
      <c r="B1325" s="86"/>
      <c r="C1325" s="89"/>
      <c r="D1325" s="89"/>
      <c r="E1325" s="89"/>
      <c r="F1325" s="89"/>
      <c r="G1325" s="18"/>
      <c r="H1325" s="18">
        <v>0</v>
      </c>
    </row>
    <row r="1326" spans="1:8" x14ac:dyDescent="0.25">
      <c r="A1326" s="86" t="s">
        <v>1420</v>
      </c>
      <c r="B1326" s="86" t="s">
        <v>1421</v>
      </c>
      <c r="C1326" s="89" t="s">
        <v>1423</v>
      </c>
      <c r="D1326" s="89" t="s">
        <v>414</v>
      </c>
      <c r="E1326" s="89" t="s">
        <v>1575</v>
      </c>
      <c r="F1326" s="89" t="s">
        <v>97</v>
      </c>
      <c r="G1326" s="18">
        <v>0</v>
      </c>
      <c r="H1326" s="18">
        <v>0</v>
      </c>
    </row>
    <row r="1327" spans="1:8" x14ac:dyDescent="0.25">
      <c r="A1327" s="86"/>
      <c r="B1327" s="86"/>
      <c r="C1327" s="89"/>
      <c r="D1327" s="89"/>
      <c r="E1327" s="89"/>
      <c r="F1327" s="89"/>
      <c r="G1327" s="18">
        <v>0</v>
      </c>
      <c r="H1327" s="18">
        <v>0</v>
      </c>
    </row>
    <row r="1328" spans="1:8" x14ac:dyDescent="0.25">
      <c r="A1328" s="86"/>
      <c r="B1328" s="86"/>
      <c r="C1328" s="89"/>
      <c r="D1328" s="89"/>
      <c r="E1328" s="89"/>
      <c r="F1328" s="89"/>
      <c r="G1328" s="18"/>
      <c r="H1328" s="18">
        <v>0</v>
      </c>
    </row>
    <row r="1329" spans="1:8" x14ac:dyDescent="0.25">
      <c r="A1329" s="86" t="s">
        <v>1424</v>
      </c>
      <c r="B1329" s="86" t="s">
        <v>1425</v>
      </c>
      <c r="C1329" s="89" t="s">
        <v>1423</v>
      </c>
      <c r="D1329" s="89" t="s">
        <v>414</v>
      </c>
      <c r="E1329" s="89" t="s">
        <v>1575</v>
      </c>
      <c r="F1329" s="89" t="s">
        <v>97</v>
      </c>
      <c r="G1329" s="18">
        <v>0</v>
      </c>
      <c r="H1329" s="18">
        <v>0</v>
      </c>
    </row>
    <row r="1330" spans="1:8" x14ac:dyDescent="0.25">
      <c r="A1330" s="86"/>
      <c r="B1330" s="86"/>
      <c r="C1330" s="89"/>
      <c r="D1330" s="89"/>
      <c r="E1330" s="89"/>
      <c r="F1330" s="89"/>
      <c r="G1330" s="18">
        <v>0</v>
      </c>
      <c r="H1330" s="18">
        <v>0</v>
      </c>
    </row>
    <row r="1331" spans="1:8" x14ac:dyDescent="0.25">
      <c r="A1331" s="86"/>
      <c r="B1331" s="86"/>
      <c r="C1331" s="89"/>
      <c r="D1331" s="89"/>
      <c r="E1331" s="89"/>
      <c r="F1331" s="89"/>
      <c r="G1331" s="18"/>
      <c r="H1331" s="18">
        <v>0</v>
      </c>
    </row>
    <row r="1332" spans="1:8" x14ac:dyDescent="0.25">
      <c r="A1332" s="86" t="s">
        <v>1426</v>
      </c>
      <c r="B1332" s="86" t="s">
        <v>1427</v>
      </c>
      <c r="C1332" s="89" t="s">
        <v>1423</v>
      </c>
      <c r="D1332" s="89" t="s">
        <v>414</v>
      </c>
      <c r="E1332" s="89" t="s">
        <v>1575</v>
      </c>
      <c r="F1332" s="89" t="s">
        <v>97</v>
      </c>
      <c r="G1332" s="18">
        <v>0</v>
      </c>
      <c r="H1332" s="18">
        <v>0</v>
      </c>
    </row>
    <row r="1333" spans="1:8" x14ac:dyDescent="0.25">
      <c r="A1333" s="86"/>
      <c r="B1333" s="86"/>
      <c r="C1333" s="89"/>
      <c r="D1333" s="89"/>
      <c r="E1333" s="89"/>
      <c r="F1333" s="89"/>
      <c r="G1333" s="18">
        <v>0</v>
      </c>
      <c r="H1333" s="18">
        <v>0</v>
      </c>
    </row>
    <row r="1334" spans="1:8" x14ac:dyDescent="0.25">
      <c r="A1334" s="86"/>
      <c r="B1334" s="86"/>
      <c r="C1334" s="89"/>
      <c r="D1334" s="89"/>
      <c r="E1334" s="89"/>
      <c r="F1334" s="89"/>
      <c r="G1334" s="18"/>
      <c r="H1334" s="18">
        <v>0</v>
      </c>
    </row>
    <row r="1335" spans="1:8" x14ac:dyDescent="0.25">
      <c r="A1335" s="86" t="s">
        <v>1420</v>
      </c>
      <c r="B1335" s="86" t="s">
        <v>1734</v>
      </c>
      <c r="C1335" s="89" t="s">
        <v>1428</v>
      </c>
      <c r="D1335" s="89" t="s">
        <v>414</v>
      </c>
      <c r="E1335" s="89" t="s">
        <v>1575</v>
      </c>
      <c r="F1335" s="89" t="s">
        <v>117</v>
      </c>
      <c r="G1335" s="18">
        <v>0</v>
      </c>
      <c r="H1335" s="18">
        <v>0</v>
      </c>
    </row>
    <row r="1336" spans="1:8" x14ac:dyDescent="0.25">
      <c r="A1336" s="86"/>
      <c r="B1336" s="86"/>
      <c r="C1336" s="89"/>
      <c r="D1336" s="89"/>
      <c r="E1336" s="89"/>
      <c r="F1336" s="89"/>
      <c r="G1336" s="18">
        <v>0</v>
      </c>
      <c r="H1336" s="18">
        <v>0</v>
      </c>
    </row>
    <row r="1337" spans="1:8" x14ac:dyDescent="0.25">
      <c r="A1337" s="86"/>
      <c r="B1337" s="86"/>
      <c r="C1337" s="89"/>
      <c r="D1337" s="89"/>
      <c r="E1337" s="89"/>
      <c r="F1337" s="89"/>
      <c r="G1337" s="18"/>
      <c r="H1337" s="18">
        <v>0</v>
      </c>
    </row>
    <row r="1338" spans="1:8" x14ac:dyDescent="0.25">
      <c r="A1338" s="86" t="s">
        <v>1420</v>
      </c>
      <c r="B1338" s="86" t="s">
        <v>1734</v>
      </c>
      <c r="C1338" s="89" t="s">
        <v>1429</v>
      </c>
      <c r="D1338" s="89" t="s">
        <v>414</v>
      </c>
      <c r="E1338" s="89" t="s">
        <v>1575</v>
      </c>
      <c r="F1338" s="89" t="s">
        <v>242</v>
      </c>
      <c r="G1338" s="18">
        <v>0</v>
      </c>
      <c r="H1338" s="18">
        <v>0</v>
      </c>
    </row>
    <row r="1339" spans="1:8" x14ac:dyDescent="0.25">
      <c r="A1339" s="86"/>
      <c r="B1339" s="86"/>
      <c r="C1339" s="89"/>
      <c r="D1339" s="89"/>
      <c r="E1339" s="89"/>
      <c r="F1339" s="89"/>
      <c r="G1339" s="18">
        <v>0</v>
      </c>
      <c r="H1339" s="18">
        <v>0</v>
      </c>
    </row>
    <row r="1340" spans="1:8" x14ac:dyDescent="0.25">
      <c r="A1340" s="86"/>
      <c r="B1340" s="86"/>
      <c r="C1340" s="89"/>
      <c r="D1340" s="89"/>
      <c r="E1340" s="89"/>
      <c r="F1340" s="89"/>
      <c r="G1340" s="18"/>
      <c r="H1340" s="18">
        <v>0</v>
      </c>
    </row>
    <row r="1341" spans="1:8" x14ac:dyDescent="0.25">
      <c r="A1341" s="86" t="s">
        <v>1430</v>
      </c>
      <c r="B1341" s="86" t="s">
        <v>1431</v>
      </c>
      <c r="C1341" s="89" t="s">
        <v>971</v>
      </c>
      <c r="D1341" s="89" t="s">
        <v>971</v>
      </c>
      <c r="E1341" s="89" t="s">
        <v>1575</v>
      </c>
      <c r="F1341" s="89" t="s">
        <v>1419</v>
      </c>
      <c r="G1341" s="18">
        <v>0</v>
      </c>
      <c r="H1341" s="18">
        <v>0</v>
      </c>
    </row>
    <row r="1342" spans="1:8" x14ac:dyDescent="0.25">
      <c r="A1342" s="86"/>
      <c r="B1342" s="86"/>
      <c r="C1342" s="89"/>
      <c r="D1342" s="89"/>
      <c r="E1342" s="89"/>
      <c r="F1342" s="89"/>
      <c r="G1342" s="18">
        <v>0</v>
      </c>
      <c r="H1342" s="18">
        <v>0</v>
      </c>
    </row>
    <row r="1343" spans="1:8" x14ac:dyDescent="0.25">
      <c r="A1343" s="86"/>
      <c r="B1343" s="86"/>
      <c r="C1343" s="89"/>
      <c r="D1343" s="89"/>
      <c r="E1343" s="89"/>
      <c r="F1343" s="89"/>
      <c r="G1343" s="18"/>
      <c r="H1343" s="18">
        <v>0</v>
      </c>
    </row>
    <row r="1344" spans="1:8" x14ac:dyDescent="0.25">
      <c r="A1344" s="86" t="s">
        <v>1432</v>
      </c>
      <c r="B1344" s="86" t="s">
        <v>1433</v>
      </c>
      <c r="C1344" s="89" t="s">
        <v>696</v>
      </c>
      <c r="D1344" s="89" t="s">
        <v>696</v>
      </c>
      <c r="E1344" s="89" t="s">
        <v>1575</v>
      </c>
      <c r="F1344" s="89" t="s">
        <v>388</v>
      </c>
      <c r="G1344" s="18">
        <v>0</v>
      </c>
      <c r="H1344" s="18">
        <v>0</v>
      </c>
    </row>
    <row r="1345" spans="1:8" x14ac:dyDescent="0.25">
      <c r="A1345" s="86"/>
      <c r="B1345" s="86"/>
      <c r="C1345" s="89"/>
      <c r="D1345" s="89"/>
      <c r="E1345" s="89"/>
      <c r="F1345" s="89"/>
      <c r="G1345" s="18">
        <v>442</v>
      </c>
      <c r="H1345" s="18">
        <v>415.06</v>
      </c>
    </row>
    <row r="1346" spans="1:8" x14ac:dyDescent="0.25">
      <c r="A1346" s="86"/>
      <c r="B1346" s="86"/>
      <c r="C1346" s="89"/>
      <c r="D1346" s="89"/>
      <c r="E1346" s="89"/>
      <c r="F1346" s="89"/>
      <c r="G1346" s="18"/>
      <c r="H1346" s="18">
        <v>0</v>
      </c>
    </row>
    <row r="1347" spans="1:8" x14ac:dyDescent="0.25">
      <c r="A1347" s="86" t="s">
        <v>1434</v>
      </c>
      <c r="B1347" s="86" t="s">
        <v>1409</v>
      </c>
      <c r="C1347" s="89" t="s">
        <v>69</v>
      </c>
      <c r="D1347" s="89" t="s">
        <v>426</v>
      </c>
      <c r="E1347" s="89" t="s">
        <v>1575</v>
      </c>
      <c r="F1347" s="89" t="s">
        <v>382</v>
      </c>
      <c r="G1347" s="18">
        <v>2689.5</v>
      </c>
      <c r="H1347" s="18">
        <v>0</v>
      </c>
    </row>
    <row r="1348" spans="1:8" x14ac:dyDescent="0.25">
      <c r="A1348" s="86"/>
      <c r="B1348" s="86"/>
      <c r="C1348" s="89"/>
      <c r="D1348" s="89"/>
      <c r="E1348" s="89"/>
      <c r="F1348" s="89"/>
      <c r="G1348" s="18">
        <v>1400</v>
      </c>
      <c r="H1348" s="18">
        <v>250</v>
      </c>
    </row>
    <row r="1349" spans="1:8" x14ac:dyDescent="0.25">
      <c r="A1349" s="86"/>
      <c r="B1349" s="86"/>
      <c r="C1349" s="89"/>
      <c r="D1349" s="89"/>
      <c r="E1349" s="89"/>
      <c r="F1349" s="89"/>
      <c r="G1349" s="18"/>
      <c r="H1349" s="18">
        <v>0</v>
      </c>
    </row>
    <row r="1350" spans="1:8" ht="24.95" customHeight="1" x14ac:dyDescent="0.25">
      <c r="A1350" s="87" t="s">
        <v>1435</v>
      </c>
      <c r="B1350" s="87" t="s">
        <v>1436</v>
      </c>
      <c r="C1350" s="87" t="s">
        <v>204</v>
      </c>
      <c r="D1350" s="87" t="s">
        <v>251</v>
      </c>
      <c r="E1350" s="87" t="s">
        <v>1437</v>
      </c>
      <c r="F1350" s="109" t="s">
        <v>1726</v>
      </c>
      <c r="G1350" s="63"/>
      <c r="H1350" s="70">
        <v>0</v>
      </c>
    </row>
    <row r="1351" spans="1:8" ht="24.95" customHeight="1" x14ac:dyDescent="0.25">
      <c r="A1351" s="87"/>
      <c r="B1351" s="87"/>
      <c r="C1351" s="87"/>
      <c r="D1351" s="87"/>
      <c r="E1351" s="87"/>
      <c r="F1351" s="109"/>
      <c r="G1351" s="63">
        <v>2000</v>
      </c>
      <c r="H1351" s="70"/>
    </row>
    <row r="1352" spans="1:8" ht="24.95" customHeight="1" x14ac:dyDescent="0.25">
      <c r="A1352" s="87" t="s">
        <v>1438</v>
      </c>
      <c r="B1352" s="87" t="s">
        <v>1439</v>
      </c>
      <c r="C1352" s="87" t="s">
        <v>204</v>
      </c>
      <c r="D1352" s="87" t="s">
        <v>251</v>
      </c>
      <c r="E1352" s="87"/>
      <c r="F1352" s="88" t="s">
        <v>1727</v>
      </c>
      <c r="G1352" s="63">
        <v>2900</v>
      </c>
      <c r="H1352" s="70">
        <v>0</v>
      </c>
    </row>
    <row r="1353" spans="1:8" ht="24.95" customHeight="1" x14ac:dyDescent="0.25">
      <c r="A1353" s="87"/>
      <c r="B1353" s="87"/>
      <c r="C1353" s="87"/>
      <c r="D1353" s="87"/>
      <c r="E1353" s="87"/>
      <c r="F1353" s="88"/>
      <c r="G1353" s="63">
        <v>1231</v>
      </c>
      <c r="H1353" s="70"/>
    </row>
    <row r="1354" spans="1:8" ht="24.95" customHeight="1" x14ac:dyDescent="0.25">
      <c r="A1354" s="87" t="s">
        <v>1440</v>
      </c>
      <c r="B1354" s="87" t="s">
        <v>1441</v>
      </c>
      <c r="C1354" s="87" t="s">
        <v>204</v>
      </c>
      <c r="D1354" s="87" t="s">
        <v>251</v>
      </c>
      <c r="E1354" s="87"/>
      <c r="F1354" s="87" t="s">
        <v>1728</v>
      </c>
      <c r="G1354" s="63">
        <v>2900</v>
      </c>
      <c r="H1354" s="70">
        <v>0</v>
      </c>
    </row>
    <row r="1355" spans="1:8" ht="24.95" customHeight="1" x14ac:dyDescent="0.25">
      <c r="A1355" s="87"/>
      <c r="B1355" s="87"/>
      <c r="C1355" s="87"/>
      <c r="D1355" s="87"/>
      <c r="E1355" s="87"/>
      <c r="F1355" s="87"/>
      <c r="G1355" s="63">
        <v>1968</v>
      </c>
      <c r="H1355" s="70"/>
    </row>
    <row r="1356" spans="1:8" ht="24.95" customHeight="1" x14ac:dyDescent="0.25">
      <c r="A1356" s="87" t="s">
        <v>1442</v>
      </c>
      <c r="B1356" s="87" t="s">
        <v>1443</v>
      </c>
      <c r="C1356" s="87" t="s">
        <v>204</v>
      </c>
      <c r="D1356" s="87" t="s">
        <v>251</v>
      </c>
      <c r="E1356" s="87"/>
      <c r="F1356" s="109" t="s">
        <v>1729</v>
      </c>
      <c r="G1356" s="63">
        <v>2900</v>
      </c>
      <c r="H1356" s="70"/>
    </row>
    <row r="1357" spans="1:8" ht="24.95" customHeight="1" x14ac:dyDescent="0.25">
      <c r="A1357" s="87"/>
      <c r="B1357" s="87"/>
      <c r="C1357" s="87"/>
      <c r="D1357" s="87"/>
      <c r="E1357" s="87"/>
      <c r="F1357" s="109"/>
      <c r="G1357" s="63">
        <v>1634</v>
      </c>
      <c r="H1357" s="70">
        <v>366</v>
      </c>
    </row>
    <row r="1358" spans="1:8" ht="24.95" customHeight="1" x14ac:dyDescent="0.25">
      <c r="A1358" s="89" t="s">
        <v>1444</v>
      </c>
      <c r="B1358" s="87" t="s">
        <v>1445</v>
      </c>
      <c r="C1358" s="87" t="s">
        <v>1721</v>
      </c>
      <c r="D1358" s="87" t="s">
        <v>1648</v>
      </c>
      <c r="E1358" s="87"/>
      <c r="F1358" s="87" t="s">
        <v>1730</v>
      </c>
      <c r="G1358" s="63">
        <v>6728</v>
      </c>
      <c r="H1358" s="70">
        <v>0</v>
      </c>
    </row>
    <row r="1359" spans="1:8" ht="24.95" customHeight="1" x14ac:dyDescent="0.25">
      <c r="A1359" s="89"/>
      <c r="B1359" s="87"/>
      <c r="C1359" s="87"/>
      <c r="D1359" s="87"/>
      <c r="E1359" s="87"/>
      <c r="F1359" s="87"/>
      <c r="G1359" s="63">
        <v>4000</v>
      </c>
      <c r="H1359" s="70"/>
    </row>
    <row r="1360" spans="1:8" ht="24.95" customHeight="1" x14ac:dyDescent="0.25">
      <c r="A1360" s="87" t="s">
        <v>1446</v>
      </c>
      <c r="B1360" s="87" t="s">
        <v>1447</v>
      </c>
      <c r="C1360" s="87" t="s">
        <v>1722</v>
      </c>
      <c r="D1360" s="87" t="s">
        <v>1724</v>
      </c>
      <c r="E1360" s="87"/>
      <c r="F1360" s="87" t="s">
        <v>1707</v>
      </c>
      <c r="G1360" s="63"/>
      <c r="H1360" s="70">
        <v>0</v>
      </c>
    </row>
    <row r="1361" spans="1:8" ht="24.95" customHeight="1" x14ac:dyDescent="0.25">
      <c r="A1361" s="87"/>
      <c r="B1361" s="87"/>
      <c r="C1361" s="87"/>
      <c r="D1361" s="87"/>
      <c r="E1361" s="87"/>
      <c r="F1361" s="87"/>
      <c r="G1361" s="63">
        <v>1000</v>
      </c>
      <c r="H1361" s="70"/>
    </row>
    <row r="1362" spans="1:8" ht="24.95" customHeight="1" x14ac:dyDescent="0.25">
      <c r="A1362" s="87" t="s">
        <v>1448</v>
      </c>
      <c r="B1362" s="87" t="s">
        <v>1449</v>
      </c>
      <c r="C1362" s="87" t="s">
        <v>553</v>
      </c>
      <c r="D1362" s="87" t="s">
        <v>1724</v>
      </c>
      <c r="E1362" s="87"/>
      <c r="F1362" s="87" t="s">
        <v>1731</v>
      </c>
      <c r="G1362" s="63"/>
      <c r="H1362" s="70">
        <v>0</v>
      </c>
    </row>
    <row r="1363" spans="1:8" ht="24.95" customHeight="1" x14ac:dyDescent="0.25">
      <c r="A1363" s="87"/>
      <c r="B1363" s="87"/>
      <c r="C1363" s="87"/>
      <c r="D1363" s="87"/>
      <c r="E1363" s="87"/>
      <c r="F1363" s="87"/>
      <c r="G1363" s="63">
        <v>1000</v>
      </c>
      <c r="H1363" s="70"/>
    </row>
    <row r="1364" spans="1:8" ht="24.95" customHeight="1" x14ac:dyDescent="0.25">
      <c r="A1364" s="87" t="s">
        <v>1450</v>
      </c>
      <c r="B1364" s="87" t="s">
        <v>1451</v>
      </c>
      <c r="C1364" s="87" t="s">
        <v>553</v>
      </c>
      <c r="D1364" s="87" t="s">
        <v>1724</v>
      </c>
      <c r="E1364" s="87"/>
      <c r="F1364" s="87" t="s">
        <v>1731</v>
      </c>
      <c r="G1364" s="63"/>
      <c r="H1364" s="70">
        <v>0</v>
      </c>
    </row>
    <row r="1365" spans="1:8" ht="24.95" customHeight="1" x14ac:dyDescent="0.25">
      <c r="A1365" s="87"/>
      <c r="B1365" s="87"/>
      <c r="C1365" s="87"/>
      <c r="D1365" s="87"/>
      <c r="E1365" s="87"/>
      <c r="F1365" s="87"/>
      <c r="G1365" s="63">
        <v>1000</v>
      </c>
      <c r="H1365" s="70"/>
    </row>
    <row r="1366" spans="1:8" ht="24.95" customHeight="1" x14ac:dyDescent="0.25">
      <c r="A1366" s="87" t="s">
        <v>1452</v>
      </c>
      <c r="B1366" s="87" t="s">
        <v>1453</v>
      </c>
      <c r="C1366" s="87" t="s">
        <v>148</v>
      </c>
      <c r="D1366" s="87" t="s">
        <v>1724</v>
      </c>
      <c r="E1366" s="87"/>
      <c r="F1366" s="87" t="s">
        <v>1732</v>
      </c>
      <c r="G1366" s="63"/>
      <c r="H1366" s="70">
        <v>0</v>
      </c>
    </row>
    <row r="1367" spans="1:8" ht="24.95" customHeight="1" x14ac:dyDescent="0.25">
      <c r="A1367" s="87"/>
      <c r="B1367" s="87"/>
      <c r="C1367" s="87"/>
      <c r="D1367" s="87"/>
      <c r="E1367" s="87"/>
      <c r="F1367" s="87"/>
      <c r="G1367" s="63">
        <v>1000</v>
      </c>
      <c r="H1367" s="70"/>
    </row>
    <row r="1368" spans="1:8" ht="24.95" customHeight="1" x14ac:dyDescent="0.25">
      <c r="A1368" s="87" t="s">
        <v>1454</v>
      </c>
      <c r="B1368" s="87" t="s">
        <v>1455</v>
      </c>
      <c r="C1368" s="87" t="s">
        <v>1723</v>
      </c>
      <c r="D1368" s="87" t="s">
        <v>1725</v>
      </c>
      <c r="E1368" s="87"/>
      <c r="F1368" s="87" t="s">
        <v>1733</v>
      </c>
      <c r="G1368" s="63"/>
      <c r="H1368" s="70">
        <v>0</v>
      </c>
    </row>
    <row r="1369" spans="1:8" ht="24.95" customHeight="1" x14ac:dyDescent="0.25">
      <c r="A1369" s="87"/>
      <c r="B1369" s="87"/>
      <c r="C1369" s="87"/>
      <c r="D1369" s="87"/>
      <c r="E1369" s="87"/>
      <c r="F1369" s="87"/>
      <c r="G1369" s="54">
        <v>1000</v>
      </c>
      <c r="H1369" s="62"/>
    </row>
    <row r="1370" spans="1:8" x14ac:dyDescent="0.25">
      <c r="A1370" s="14" t="s">
        <v>1734</v>
      </c>
      <c r="B1370" s="86" t="s">
        <v>1456</v>
      </c>
      <c r="C1370" s="86" t="s">
        <v>406</v>
      </c>
      <c r="D1370" s="86" t="s">
        <v>251</v>
      </c>
      <c r="E1370" s="86" t="s">
        <v>1457</v>
      </c>
      <c r="F1370" s="95" t="s">
        <v>1458</v>
      </c>
      <c r="G1370" s="51">
        <v>0</v>
      </c>
      <c r="H1370" s="30">
        <v>0</v>
      </c>
    </row>
    <row r="1371" spans="1:8" x14ac:dyDescent="0.25">
      <c r="A1371" s="115" t="s">
        <v>1459</v>
      </c>
      <c r="B1371" s="86"/>
      <c r="C1371" s="86"/>
      <c r="D1371" s="86"/>
      <c r="E1371" s="86"/>
      <c r="F1371" s="93"/>
      <c r="G1371" s="51">
        <v>0</v>
      </c>
      <c r="H1371" s="51">
        <v>0</v>
      </c>
    </row>
    <row r="1372" spans="1:8" x14ac:dyDescent="0.25">
      <c r="A1372" s="115"/>
      <c r="B1372" s="86"/>
      <c r="C1372" s="86"/>
      <c r="D1372" s="86"/>
      <c r="E1372" s="86"/>
      <c r="F1372" s="93"/>
      <c r="G1372" s="52"/>
      <c r="H1372" s="51">
        <v>0</v>
      </c>
    </row>
    <row r="1373" spans="1:8" x14ac:dyDescent="0.25">
      <c r="A1373" s="14" t="s">
        <v>1460</v>
      </c>
      <c r="B1373" s="86" t="s">
        <v>1461</v>
      </c>
      <c r="C1373" s="86" t="s">
        <v>406</v>
      </c>
      <c r="D1373" s="86" t="s">
        <v>251</v>
      </c>
      <c r="E1373" s="86" t="s">
        <v>1457</v>
      </c>
      <c r="F1373" s="96" t="s">
        <v>36</v>
      </c>
      <c r="G1373" s="51">
        <v>3450</v>
      </c>
      <c r="H1373" s="30">
        <v>4537</v>
      </c>
    </row>
    <row r="1374" spans="1:8" x14ac:dyDescent="0.25">
      <c r="A1374" s="115" t="s">
        <v>1459</v>
      </c>
      <c r="B1374" s="86"/>
      <c r="C1374" s="86"/>
      <c r="D1374" s="86"/>
      <c r="E1374" s="86"/>
      <c r="F1374" s="91"/>
      <c r="G1374" s="51">
        <v>1573.89</v>
      </c>
      <c r="H1374" s="51">
        <v>0</v>
      </c>
    </row>
    <row r="1375" spans="1:8" x14ac:dyDescent="0.25">
      <c r="A1375" s="115"/>
      <c r="B1375" s="86"/>
      <c r="C1375" s="86"/>
      <c r="D1375" s="86"/>
      <c r="E1375" s="86"/>
      <c r="F1375" s="91"/>
      <c r="G1375" s="52"/>
      <c r="H1375" s="51">
        <v>740</v>
      </c>
    </row>
    <row r="1376" spans="1:8" ht="24.95" customHeight="1" x14ac:dyDescent="0.25">
      <c r="A1376" s="14" t="s">
        <v>1462</v>
      </c>
      <c r="B1376" s="86" t="s">
        <v>1463</v>
      </c>
      <c r="C1376" s="86" t="s">
        <v>1464</v>
      </c>
      <c r="D1376" s="86" t="s">
        <v>1465</v>
      </c>
      <c r="E1376" s="86" t="s">
        <v>1457</v>
      </c>
      <c r="F1376" s="96" t="s">
        <v>1466</v>
      </c>
      <c r="G1376" s="51">
        <v>1725</v>
      </c>
      <c r="H1376" s="30">
        <v>3230</v>
      </c>
    </row>
    <row r="1377" spans="1:8" ht="24.95" customHeight="1" x14ac:dyDescent="0.25">
      <c r="A1377" s="115" t="s">
        <v>1459</v>
      </c>
      <c r="B1377" s="86"/>
      <c r="C1377" s="86"/>
      <c r="D1377" s="86"/>
      <c r="E1377" s="86"/>
      <c r="F1377" s="91"/>
      <c r="G1377" s="51">
        <v>666.89</v>
      </c>
      <c r="H1377" s="51">
        <v>0</v>
      </c>
    </row>
    <row r="1378" spans="1:8" ht="24.95" customHeight="1" x14ac:dyDescent="0.25">
      <c r="A1378" s="115"/>
      <c r="B1378" s="86"/>
      <c r="C1378" s="86"/>
      <c r="D1378" s="86"/>
      <c r="E1378" s="86"/>
      <c r="F1378" s="91"/>
      <c r="G1378" s="52"/>
      <c r="H1378" s="51">
        <v>0</v>
      </c>
    </row>
    <row r="1379" spans="1:8" x14ac:dyDescent="0.25">
      <c r="A1379" s="14" t="s">
        <v>1467</v>
      </c>
      <c r="B1379" s="86" t="s">
        <v>1468</v>
      </c>
      <c r="C1379" s="86" t="s">
        <v>1469</v>
      </c>
      <c r="D1379" s="86" t="s">
        <v>1470</v>
      </c>
      <c r="E1379" s="86" t="s">
        <v>1457</v>
      </c>
      <c r="F1379" s="96" t="s">
        <v>1466</v>
      </c>
      <c r="G1379" s="51">
        <v>1725</v>
      </c>
      <c r="H1379" s="30">
        <v>3026</v>
      </c>
    </row>
    <row r="1380" spans="1:8" x14ac:dyDescent="0.25">
      <c r="A1380" s="115" t="s">
        <v>1459</v>
      </c>
      <c r="B1380" s="86"/>
      <c r="C1380" s="86"/>
      <c r="D1380" s="86"/>
      <c r="E1380" s="86"/>
      <c r="F1380" s="91"/>
      <c r="G1380" s="51">
        <v>728</v>
      </c>
      <c r="H1380" s="51">
        <v>0</v>
      </c>
    </row>
    <row r="1381" spans="1:8" x14ac:dyDescent="0.25">
      <c r="A1381" s="115"/>
      <c r="B1381" s="86"/>
      <c r="C1381" s="86"/>
      <c r="D1381" s="86"/>
      <c r="E1381" s="86"/>
      <c r="F1381" s="91"/>
      <c r="G1381" s="52"/>
      <c r="H1381" s="51">
        <v>0</v>
      </c>
    </row>
    <row r="1382" spans="1:8" ht="24.95" customHeight="1" x14ac:dyDescent="0.25">
      <c r="A1382" s="112" t="s">
        <v>1734</v>
      </c>
      <c r="B1382" s="86" t="s">
        <v>1471</v>
      </c>
      <c r="C1382" s="86" t="s">
        <v>1472</v>
      </c>
      <c r="D1382" s="86" t="s">
        <v>1472</v>
      </c>
      <c r="E1382" s="86" t="s">
        <v>1457</v>
      </c>
      <c r="F1382" s="95" t="s">
        <v>1082</v>
      </c>
      <c r="G1382" s="51">
        <v>0</v>
      </c>
      <c r="H1382" s="30">
        <v>0</v>
      </c>
    </row>
    <row r="1383" spans="1:8" ht="24.95" customHeight="1" x14ac:dyDescent="0.25">
      <c r="A1383" s="113"/>
      <c r="B1383" s="86"/>
      <c r="C1383" s="86"/>
      <c r="D1383" s="86"/>
      <c r="E1383" s="86"/>
      <c r="F1383" s="93"/>
      <c r="G1383" s="51">
        <v>0</v>
      </c>
      <c r="H1383" s="51">
        <v>0</v>
      </c>
    </row>
    <row r="1384" spans="1:8" ht="24.95" customHeight="1" x14ac:dyDescent="0.25">
      <c r="A1384" s="114"/>
      <c r="B1384" s="86"/>
      <c r="C1384" s="86"/>
      <c r="D1384" s="86"/>
      <c r="E1384" s="86"/>
      <c r="F1384" s="93"/>
      <c r="G1384" s="52"/>
      <c r="H1384" s="51">
        <v>0</v>
      </c>
    </row>
    <row r="1385" spans="1:8" x14ac:dyDescent="0.25">
      <c r="A1385" s="112" t="s">
        <v>1734</v>
      </c>
      <c r="B1385" s="86" t="s">
        <v>1473</v>
      </c>
      <c r="C1385" s="86" t="s">
        <v>1474</v>
      </c>
      <c r="D1385" s="86" t="s">
        <v>1475</v>
      </c>
      <c r="E1385" s="86" t="s">
        <v>1457</v>
      </c>
      <c r="F1385" s="95" t="s">
        <v>1476</v>
      </c>
      <c r="G1385" s="51">
        <v>0</v>
      </c>
      <c r="H1385" s="30">
        <v>0</v>
      </c>
    </row>
    <row r="1386" spans="1:8" x14ac:dyDescent="0.25">
      <c r="A1386" s="113"/>
      <c r="B1386" s="86"/>
      <c r="C1386" s="86"/>
      <c r="D1386" s="86"/>
      <c r="E1386" s="86"/>
      <c r="F1386" s="93"/>
      <c r="G1386" s="51">
        <v>0</v>
      </c>
      <c r="H1386" s="51">
        <v>0</v>
      </c>
    </row>
    <row r="1387" spans="1:8" x14ac:dyDescent="0.25">
      <c r="A1387" s="114"/>
      <c r="B1387" s="86"/>
      <c r="C1387" s="86"/>
      <c r="D1387" s="86"/>
      <c r="E1387" s="86"/>
      <c r="F1387" s="93"/>
      <c r="G1387" s="52"/>
      <c r="H1387" s="51">
        <v>0</v>
      </c>
    </row>
    <row r="1388" spans="1:8" x14ac:dyDescent="0.25">
      <c r="A1388" s="112" t="s">
        <v>1734</v>
      </c>
      <c r="B1388" s="86" t="s">
        <v>1477</v>
      </c>
      <c r="C1388" s="86" t="s">
        <v>1474</v>
      </c>
      <c r="D1388" s="86" t="s">
        <v>1475</v>
      </c>
      <c r="E1388" s="86" t="s">
        <v>1457</v>
      </c>
      <c r="F1388" s="95" t="s">
        <v>1478</v>
      </c>
      <c r="G1388" s="51">
        <v>0</v>
      </c>
      <c r="H1388" s="30">
        <v>0</v>
      </c>
    </row>
    <row r="1389" spans="1:8" x14ac:dyDescent="0.25">
      <c r="A1389" s="113"/>
      <c r="B1389" s="86"/>
      <c r="C1389" s="86"/>
      <c r="D1389" s="86"/>
      <c r="E1389" s="86"/>
      <c r="F1389" s="93"/>
      <c r="G1389" s="51">
        <v>0</v>
      </c>
      <c r="H1389" s="51">
        <v>0</v>
      </c>
    </row>
    <row r="1390" spans="1:8" x14ac:dyDescent="0.25">
      <c r="A1390" s="114"/>
      <c r="B1390" s="86"/>
      <c r="C1390" s="86"/>
      <c r="D1390" s="86"/>
      <c r="E1390" s="86"/>
      <c r="F1390" s="93"/>
      <c r="G1390" s="52"/>
      <c r="H1390" s="51">
        <v>0</v>
      </c>
    </row>
    <row r="1391" spans="1:8" x14ac:dyDescent="0.25">
      <c r="A1391" s="112" t="s">
        <v>1734</v>
      </c>
      <c r="B1391" s="86" t="s">
        <v>1479</v>
      </c>
      <c r="C1391" s="86" t="s">
        <v>1474</v>
      </c>
      <c r="D1391" s="86" t="s">
        <v>1475</v>
      </c>
      <c r="E1391" s="86" t="s">
        <v>1457</v>
      </c>
      <c r="F1391" s="95" t="s">
        <v>1309</v>
      </c>
      <c r="G1391" s="51">
        <v>0</v>
      </c>
      <c r="H1391" s="30">
        <v>0</v>
      </c>
    </row>
    <row r="1392" spans="1:8" x14ac:dyDescent="0.25">
      <c r="A1392" s="113"/>
      <c r="B1392" s="86"/>
      <c r="C1392" s="86"/>
      <c r="D1392" s="86"/>
      <c r="E1392" s="86"/>
      <c r="F1392" s="93"/>
      <c r="G1392" s="51">
        <v>0</v>
      </c>
      <c r="H1392" s="51">
        <v>0</v>
      </c>
    </row>
    <row r="1393" spans="1:8" x14ac:dyDescent="0.25">
      <c r="A1393" s="114"/>
      <c r="B1393" s="86"/>
      <c r="C1393" s="86"/>
      <c r="D1393" s="86"/>
      <c r="E1393" s="86"/>
      <c r="F1393" s="93"/>
      <c r="G1393" s="52"/>
      <c r="H1393" s="51">
        <v>0</v>
      </c>
    </row>
    <row r="1394" spans="1:8" x14ac:dyDescent="0.25">
      <c r="A1394" s="112" t="s">
        <v>1734</v>
      </c>
      <c r="B1394" s="86" t="s">
        <v>1480</v>
      </c>
      <c r="C1394" s="86" t="s">
        <v>1474</v>
      </c>
      <c r="D1394" s="86" t="s">
        <v>1475</v>
      </c>
      <c r="E1394" s="86" t="s">
        <v>1457</v>
      </c>
      <c r="F1394" s="95" t="s">
        <v>62</v>
      </c>
      <c r="G1394" s="51">
        <v>0</v>
      </c>
      <c r="H1394" s="30">
        <v>0</v>
      </c>
    </row>
    <row r="1395" spans="1:8" x14ac:dyDescent="0.25">
      <c r="A1395" s="113"/>
      <c r="B1395" s="86"/>
      <c r="C1395" s="86"/>
      <c r="D1395" s="86"/>
      <c r="E1395" s="86"/>
      <c r="F1395" s="93"/>
      <c r="G1395" s="51">
        <v>0</v>
      </c>
      <c r="H1395" s="51">
        <v>0</v>
      </c>
    </row>
    <row r="1396" spans="1:8" x14ac:dyDescent="0.25">
      <c r="A1396" s="114"/>
      <c r="B1396" s="86"/>
      <c r="C1396" s="86"/>
      <c r="D1396" s="86"/>
      <c r="E1396" s="86"/>
      <c r="F1396" s="93"/>
      <c r="G1396" s="52"/>
      <c r="H1396" s="51">
        <v>0</v>
      </c>
    </row>
    <row r="1397" spans="1:8" x14ac:dyDescent="0.25">
      <c r="A1397" s="112" t="s">
        <v>1734</v>
      </c>
      <c r="B1397" s="86" t="s">
        <v>1481</v>
      </c>
      <c r="C1397" s="86" t="s">
        <v>1474</v>
      </c>
      <c r="D1397" s="86" t="s">
        <v>1475</v>
      </c>
      <c r="E1397" s="86" t="s">
        <v>1457</v>
      </c>
      <c r="F1397" s="95" t="s">
        <v>1233</v>
      </c>
      <c r="G1397" s="51">
        <v>0</v>
      </c>
      <c r="H1397" s="30">
        <v>0</v>
      </c>
    </row>
    <row r="1398" spans="1:8" x14ac:dyDescent="0.25">
      <c r="A1398" s="113"/>
      <c r="B1398" s="86"/>
      <c r="C1398" s="86"/>
      <c r="D1398" s="86"/>
      <c r="E1398" s="86"/>
      <c r="F1398" s="95"/>
      <c r="G1398" s="51">
        <v>0</v>
      </c>
      <c r="H1398" s="51">
        <v>0</v>
      </c>
    </row>
    <row r="1399" spans="1:8" x14ac:dyDescent="0.25">
      <c r="A1399" s="114"/>
      <c r="B1399" s="86"/>
      <c r="C1399" s="86"/>
      <c r="D1399" s="86"/>
      <c r="E1399" s="86"/>
      <c r="F1399" s="95"/>
      <c r="G1399" s="52"/>
      <c r="H1399" s="51">
        <v>0</v>
      </c>
    </row>
    <row r="1400" spans="1:8" x14ac:dyDescent="0.25">
      <c r="A1400" s="112" t="s">
        <v>1734</v>
      </c>
      <c r="B1400" s="86" t="s">
        <v>1482</v>
      </c>
      <c r="C1400" s="86" t="s">
        <v>1474</v>
      </c>
      <c r="D1400" s="86" t="s">
        <v>1475</v>
      </c>
      <c r="E1400" s="86" t="s">
        <v>1457</v>
      </c>
      <c r="F1400" s="95" t="s">
        <v>1233</v>
      </c>
      <c r="G1400" s="51">
        <v>0</v>
      </c>
      <c r="H1400" s="30">
        <v>0</v>
      </c>
    </row>
    <row r="1401" spans="1:8" x14ac:dyDescent="0.25">
      <c r="A1401" s="113"/>
      <c r="B1401" s="86"/>
      <c r="C1401" s="86"/>
      <c r="D1401" s="86"/>
      <c r="E1401" s="86"/>
      <c r="F1401" s="93"/>
      <c r="G1401" s="51">
        <v>0</v>
      </c>
      <c r="H1401" s="51">
        <v>0</v>
      </c>
    </row>
    <row r="1402" spans="1:8" x14ac:dyDescent="0.25">
      <c r="A1402" s="114"/>
      <c r="B1402" s="86"/>
      <c r="C1402" s="86"/>
      <c r="D1402" s="86"/>
      <c r="E1402" s="86"/>
      <c r="F1402" s="93"/>
      <c r="G1402" s="52"/>
      <c r="H1402" s="51">
        <v>0</v>
      </c>
    </row>
    <row r="1403" spans="1:8" x14ac:dyDescent="0.25">
      <c r="A1403" s="112" t="s">
        <v>1734</v>
      </c>
      <c r="B1403" s="86" t="s">
        <v>1483</v>
      </c>
      <c r="C1403" s="86" t="s">
        <v>1474</v>
      </c>
      <c r="D1403" s="86" t="s">
        <v>1475</v>
      </c>
      <c r="E1403" s="86" t="s">
        <v>1457</v>
      </c>
      <c r="F1403" s="95" t="s">
        <v>438</v>
      </c>
      <c r="G1403" s="51">
        <v>0</v>
      </c>
      <c r="H1403" s="30">
        <v>0</v>
      </c>
    </row>
    <row r="1404" spans="1:8" x14ac:dyDescent="0.25">
      <c r="A1404" s="113"/>
      <c r="B1404" s="86"/>
      <c r="C1404" s="86"/>
      <c r="D1404" s="86"/>
      <c r="E1404" s="86"/>
      <c r="F1404" s="95"/>
      <c r="G1404" s="51">
        <v>0</v>
      </c>
      <c r="H1404" s="51">
        <v>0</v>
      </c>
    </row>
    <row r="1405" spans="1:8" x14ac:dyDescent="0.25">
      <c r="A1405" s="114"/>
      <c r="B1405" s="86"/>
      <c r="C1405" s="86"/>
      <c r="D1405" s="86"/>
      <c r="E1405" s="86"/>
      <c r="F1405" s="95"/>
      <c r="G1405" s="52"/>
      <c r="H1405" s="51">
        <v>0</v>
      </c>
    </row>
    <row r="1406" spans="1:8" x14ac:dyDescent="0.25">
      <c r="A1406" s="87" t="s">
        <v>1484</v>
      </c>
      <c r="B1406" s="87" t="s">
        <v>1485</v>
      </c>
      <c r="C1406" s="87" t="s">
        <v>204</v>
      </c>
      <c r="D1406" s="86" t="s">
        <v>179</v>
      </c>
      <c r="E1406" s="86" t="s">
        <v>1486</v>
      </c>
      <c r="F1406" s="110" t="s">
        <v>72</v>
      </c>
      <c r="G1406" s="28">
        <v>0</v>
      </c>
      <c r="H1406" s="28">
        <v>2318</v>
      </c>
    </row>
    <row r="1407" spans="1:8" x14ac:dyDescent="0.25">
      <c r="A1407" s="92"/>
      <c r="B1407" s="87"/>
      <c r="C1407" s="87"/>
      <c r="D1407" s="86"/>
      <c r="E1407" s="93"/>
      <c r="F1407" s="110"/>
      <c r="G1407" s="28">
        <v>0</v>
      </c>
      <c r="H1407" s="28">
        <v>0</v>
      </c>
    </row>
    <row r="1408" spans="1:8" x14ac:dyDescent="0.25">
      <c r="A1408" s="92"/>
      <c r="B1408" s="87"/>
      <c r="C1408" s="87"/>
      <c r="D1408" s="86"/>
      <c r="E1408" s="93"/>
      <c r="F1408" s="110"/>
      <c r="G1408" s="28"/>
      <c r="H1408" s="28">
        <v>0</v>
      </c>
    </row>
    <row r="1409" spans="1:8" x14ac:dyDescent="0.25">
      <c r="A1409" s="87" t="s">
        <v>1487</v>
      </c>
      <c r="B1409" s="87" t="s">
        <v>1488</v>
      </c>
      <c r="C1409" s="87" t="s">
        <v>204</v>
      </c>
      <c r="D1409" s="86" t="s">
        <v>179</v>
      </c>
      <c r="E1409" s="86" t="s">
        <v>1486</v>
      </c>
      <c r="F1409" s="111" t="s">
        <v>1489</v>
      </c>
      <c r="G1409" s="30">
        <v>1024</v>
      </c>
      <c r="H1409" s="28">
        <v>0</v>
      </c>
    </row>
    <row r="1410" spans="1:8" x14ac:dyDescent="0.25">
      <c r="A1410" s="92"/>
      <c r="B1410" s="87"/>
      <c r="C1410" s="87"/>
      <c r="D1410" s="86"/>
      <c r="E1410" s="93"/>
      <c r="F1410" s="111"/>
      <c r="G1410" s="30">
        <v>2000</v>
      </c>
      <c r="H1410" s="28">
        <v>1263</v>
      </c>
    </row>
    <row r="1411" spans="1:8" x14ac:dyDescent="0.25">
      <c r="A1411" s="92"/>
      <c r="B1411" s="87"/>
      <c r="C1411" s="87"/>
      <c r="D1411" s="86"/>
      <c r="E1411" s="93"/>
      <c r="F1411" s="111"/>
      <c r="G1411" s="30"/>
      <c r="H1411" s="28">
        <v>0</v>
      </c>
    </row>
    <row r="1412" spans="1:8" x14ac:dyDescent="0.25">
      <c r="A1412" s="87" t="s">
        <v>1490</v>
      </c>
      <c r="B1412" s="87" t="s">
        <v>1491</v>
      </c>
      <c r="C1412" s="87" t="s">
        <v>204</v>
      </c>
      <c r="D1412" s="86" t="s">
        <v>179</v>
      </c>
      <c r="E1412" s="86" t="s">
        <v>1486</v>
      </c>
      <c r="F1412" s="111" t="s">
        <v>1492</v>
      </c>
      <c r="G1412" s="30">
        <v>1759.84</v>
      </c>
      <c r="H1412" s="28">
        <v>2451</v>
      </c>
    </row>
    <row r="1413" spans="1:8" x14ac:dyDescent="0.25">
      <c r="A1413" s="92"/>
      <c r="B1413" s="87"/>
      <c r="C1413" s="87"/>
      <c r="D1413" s="86"/>
      <c r="E1413" s="93"/>
      <c r="F1413" s="111"/>
      <c r="G1413" s="30">
        <v>2000</v>
      </c>
      <c r="H1413" s="28">
        <v>1176.04</v>
      </c>
    </row>
    <row r="1414" spans="1:8" x14ac:dyDescent="0.25">
      <c r="A1414" s="92"/>
      <c r="B1414" s="87"/>
      <c r="C1414" s="87"/>
      <c r="D1414" s="86"/>
      <c r="E1414" s="93"/>
      <c r="F1414" s="111"/>
      <c r="G1414" s="30"/>
      <c r="H1414" s="28">
        <v>0</v>
      </c>
    </row>
    <row r="1415" spans="1:8" x14ac:dyDescent="0.25">
      <c r="A1415" s="87" t="s">
        <v>1493</v>
      </c>
      <c r="B1415" s="87" t="s">
        <v>1494</v>
      </c>
      <c r="C1415" s="87" t="s">
        <v>204</v>
      </c>
      <c r="D1415" s="86" t="s">
        <v>179</v>
      </c>
      <c r="E1415" s="86" t="s">
        <v>1486</v>
      </c>
      <c r="F1415" s="111" t="s">
        <v>1342</v>
      </c>
      <c r="G1415" s="30">
        <f>1158.84+205</f>
        <v>1363.84</v>
      </c>
      <c r="H1415" s="28">
        <v>2718</v>
      </c>
    </row>
    <row r="1416" spans="1:8" x14ac:dyDescent="0.25">
      <c r="A1416" s="92"/>
      <c r="B1416" s="87"/>
      <c r="C1416" s="87"/>
      <c r="D1416" s="86"/>
      <c r="E1416" s="93"/>
      <c r="F1416" s="111"/>
      <c r="G1416" s="30">
        <v>1884</v>
      </c>
      <c r="H1416" s="28">
        <v>1176.04</v>
      </c>
    </row>
    <row r="1417" spans="1:8" x14ac:dyDescent="0.25">
      <c r="A1417" s="92"/>
      <c r="B1417" s="87"/>
      <c r="C1417" s="87"/>
      <c r="D1417" s="86"/>
      <c r="E1417" s="93"/>
      <c r="F1417" s="111"/>
      <c r="G1417" s="30"/>
      <c r="H1417" s="28">
        <v>0</v>
      </c>
    </row>
    <row r="1418" spans="1:8" x14ac:dyDescent="0.25">
      <c r="A1418" s="87" t="s">
        <v>1495</v>
      </c>
      <c r="B1418" s="87" t="s">
        <v>1496</v>
      </c>
      <c r="C1418" s="87" t="s">
        <v>204</v>
      </c>
      <c r="D1418" s="86" t="s">
        <v>179</v>
      </c>
      <c r="E1418" s="86" t="s">
        <v>1486</v>
      </c>
      <c r="F1418" s="111" t="s">
        <v>88</v>
      </c>
      <c r="G1418" s="30">
        <v>0</v>
      </c>
      <c r="H1418" s="28">
        <v>0</v>
      </c>
    </row>
    <row r="1419" spans="1:8" x14ac:dyDescent="0.25">
      <c r="A1419" s="92"/>
      <c r="B1419" s="87"/>
      <c r="C1419" s="87"/>
      <c r="D1419" s="86"/>
      <c r="E1419" s="93"/>
      <c r="F1419" s="111"/>
      <c r="G1419" s="30">
        <v>0</v>
      </c>
      <c r="H1419" s="28">
        <v>0</v>
      </c>
    </row>
    <row r="1420" spans="1:8" x14ac:dyDescent="0.25">
      <c r="A1420" s="92"/>
      <c r="B1420" s="87"/>
      <c r="C1420" s="87"/>
      <c r="D1420" s="86"/>
      <c r="E1420" s="93"/>
      <c r="F1420" s="111"/>
      <c r="G1420" s="30"/>
      <c r="H1420" s="28">
        <v>0</v>
      </c>
    </row>
    <row r="1421" spans="1:8" x14ac:dyDescent="0.25">
      <c r="A1421" s="87" t="s">
        <v>1497</v>
      </c>
      <c r="B1421" s="87" t="s">
        <v>1498</v>
      </c>
      <c r="C1421" s="87" t="s">
        <v>204</v>
      </c>
      <c r="D1421" s="86" t="s">
        <v>179</v>
      </c>
      <c r="E1421" s="86" t="s">
        <v>1486</v>
      </c>
      <c r="F1421" s="111" t="s">
        <v>1499</v>
      </c>
      <c r="G1421" s="30">
        <f>2317.68+1152</f>
        <v>3469.68</v>
      </c>
      <c r="H1421" s="28">
        <v>0</v>
      </c>
    </row>
    <row r="1422" spans="1:8" x14ac:dyDescent="0.25">
      <c r="A1422" s="92"/>
      <c r="B1422" s="87"/>
      <c r="C1422" s="87"/>
      <c r="D1422" s="86"/>
      <c r="E1422" s="93"/>
      <c r="F1422" s="111"/>
      <c r="G1422" s="30">
        <v>1578</v>
      </c>
      <c r="H1422" s="28">
        <v>1968</v>
      </c>
    </row>
    <row r="1423" spans="1:8" x14ac:dyDescent="0.25">
      <c r="A1423" s="92"/>
      <c r="B1423" s="87"/>
      <c r="C1423" s="87"/>
      <c r="D1423" s="86"/>
      <c r="E1423" s="93"/>
      <c r="F1423" s="111"/>
      <c r="G1423" s="30"/>
      <c r="H1423" s="28">
        <v>0</v>
      </c>
    </row>
    <row r="1424" spans="1:8" x14ac:dyDescent="0.25">
      <c r="A1424" s="87" t="s">
        <v>1500</v>
      </c>
      <c r="B1424" s="87" t="s">
        <v>1501</v>
      </c>
      <c r="C1424" s="87" t="s">
        <v>1502</v>
      </c>
      <c r="D1424" s="87" t="s">
        <v>1502</v>
      </c>
      <c r="E1424" s="86" t="s">
        <v>1486</v>
      </c>
      <c r="F1424" s="110" t="s">
        <v>76</v>
      </c>
      <c r="G1424" s="28">
        <v>0</v>
      </c>
      <c r="H1424" s="28">
        <v>0</v>
      </c>
    </row>
    <row r="1425" spans="1:8" x14ac:dyDescent="0.25">
      <c r="A1425" s="92"/>
      <c r="B1425" s="87"/>
      <c r="C1425" s="87"/>
      <c r="D1425" s="87"/>
      <c r="E1425" s="93"/>
      <c r="F1425" s="110"/>
      <c r="G1425" s="28">
        <v>713.5</v>
      </c>
      <c r="H1425" s="28">
        <v>0</v>
      </c>
    </row>
    <row r="1426" spans="1:8" x14ac:dyDescent="0.25">
      <c r="A1426" s="92"/>
      <c r="B1426" s="87"/>
      <c r="C1426" s="87"/>
      <c r="D1426" s="87"/>
      <c r="E1426" s="93"/>
      <c r="F1426" s="110"/>
      <c r="G1426" s="28"/>
      <c r="H1426" s="28">
        <v>0</v>
      </c>
    </row>
    <row r="1427" spans="1:8" x14ac:dyDescent="0.25">
      <c r="A1427" s="87" t="s">
        <v>1503</v>
      </c>
      <c r="B1427" s="87" t="s">
        <v>1504</v>
      </c>
      <c r="C1427" s="87" t="s">
        <v>1505</v>
      </c>
      <c r="D1427" s="87" t="s">
        <v>1506</v>
      </c>
      <c r="E1427" s="86" t="s">
        <v>1486</v>
      </c>
      <c r="F1427" s="110" t="s">
        <v>97</v>
      </c>
      <c r="G1427" s="28">
        <v>0</v>
      </c>
      <c r="H1427" s="28">
        <v>0</v>
      </c>
    </row>
    <row r="1428" spans="1:8" x14ac:dyDescent="0.25">
      <c r="A1428" s="92"/>
      <c r="B1428" s="87"/>
      <c r="C1428" s="87"/>
      <c r="D1428" s="87"/>
      <c r="E1428" s="93"/>
      <c r="F1428" s="110"/>
      <c r="G1428" s="28">
        <v>0</v>
      </c>
      <c r="H1428" s="28">
        <v>0</v>
      </c>
    </row>
    <row r="1429" spans="1:8" x14ac:dyDescent="0.25">
      <c r="A1429" s="92"/>
      <c r="B1429" s="87"/>
      <c r="C1429" s="87"/>
      <c r="D1429" s="87"/>
      <c r="E1429" s="93"/>
      <c r="F1429" s="110"/>
      <c r="G1429" s="28"/>
      <c r="H1429" s="28">
        <v>0</v>
      </c>
    </row>
    <row r="1430" spans="1:8" x14ac:dyDescent="0.25">
      <c r="A1430" s="87" t="s">
        <v>1507</v>
      </c>
      <c r="B1430" s="87" t="s">
        <v>1508</v>
      </c>
      <c r="C1430" s="87" t="s">
        <v>1505</v>
      </c>
      <c r="D1430" s="87" t="s">
        <v>1506</v>
      </c>
      <c r="E1430" s="86" t="s">
        <v>1486</v>
      </c>
      <c r="F1430" s="110" t="s">
        <v>97</v>
      </c>
      <c r="G1430" s="28">
        <v>0</v>
      </c>
      <c r="H1430" s="28">
        <v>0</v>
      </c>
    </row>
    <row r="1431" spans="1:8" x14ac:dyDescent="0.25">
      <c r="A1431" s="92"/>
      <c r="B1431" s="87"/>
      <c r="C1431" s="87"/>
      <c r="D1431" s="87"/>
      <c r="E1431" s="93"/>
      <c r="F1431" s="110"/>
      <c r="G1431" s="28">
        <v>492.5</v>
      </c>
      <c r="H1431" s="28">
        <v>0</v>
      </c>
    </row>
    <row r="1432" spans="1:8" x14ac:dyDescent="0.25">
      <c r="A1432" s="92"/>
      <c r="B1432" s="87"/>
      <c r="C1432" s="87"/>
      <c r="D1432" s="87"/>
      <c r="E1432" s="93"/>
      <c r="F1432" s="110"/>
      <c r="G1432" s="28"/>
      <c r="H1432" s="28">
        <v>0</v>
      </c>
    </row>
    <row r="1433" spans="1:8" x14ac:dyDescent="0.25">
      <c r="A1433" s="87" t="s">
        <v>1509</v>
      </c>
      <c r="B1433" s="87" t="s">
        <v>1510</v>
      </c>
      <c r="C1433" s="87" t="s">
        <v>1505</v>
      </c>
      <c r="D1433" s="87" t="s">
        <v>1506</v>
      </c>
      <c r="E1433" s="86" t="s">
        <v>1486</v>
      </c>
      <c r="F1433" s="110" t="s">
        <v>97</v>
      </c>
      <c r="G1433" s="28">
        <v>0</v>
      </c>
      <c r="H1433" s="28">
        <v>0</v>
      </c>
    </row>
    <row r="1434" spans="1:8" x14ac:dyDescent="0.25">
      <c r="A1434" s="92"/>
      <c r="B1434" s="87"/>
      <c r="C1434" s="87"/>
      <c r="D1434" s="87"/>
      <c r="E1434" s="93"/>
      <c r="F1434" s="110"/>
      <c r="G1434" s="28">
        <v>492.5</v>
      </c>
      <c r="H1434" s="28">
        <v>0</v>
      </c>
    </row>
    <row r="1435" spans="1:8" x14ac:dyDescent="0.25">
      <c r="A1435" s="92"/>
      <c r="B1435" s="87"/>
      <c r="C1435" s="87"/>
      <c r="D1435" s="87"/>
      <c r="E1435" s="93"/>
      <c r="F1435" s="110"/>
      <c r="G1435" s="28"/>
      <c r="H1435" s="28">
        <v>0</v>
      </c>
    </row>
    <row r="1436" spans="1:8" x14ac:dyDescent="0.25">
      <c r="A1436" s="87" t="s">
        <v>1511</v>
      </c>
      <c r="B1436" s="87" t="s">
        <v>1512</v>
      </c>
      <c r="C1436" s="87" t="s">
        <v>690</v>
      </c>
      <c r="D1436" s="86" t="s">
        <v>1513</v>
      </c>
      <c r="E1436" s="86" t="s">
        <v>1486</v>
      </c>
      <c r="F1436" s="111" t="s">
        <v>1514</v>
      </c>
      <c r="G1436" s="28">
        <f>1158.84+185</f>
        <v>1343.84</v>
      </c>
      <c r="H1436" s="28">
        <v>6455</v>
      </c>
    </row>
    <row r="1437" spans="1:8" x14ac:dyDescent="0.25">
      <c r="A1437" s="92"/>
      <c r="B1437" s="87"/>
      <c r="C1437" s="87"/>
      <c r="D1437" s="86"/>
      <c r="E1437" s="93"/>
      <c r="F1437" s="111"/>
      <c r="G1437" s="28">
        <v>748</v>
      </c>
      <c r="H1437" s="28">
        <v>0</v>
      </c>
    </row>
    <row r="1438" spans="1:8" x14ac:dyDescent="0.25">
      <c r="A1438" s="92"/>
      <c r="B1438" s="87"/>
      <c r="C1438" s="87"/>
      <c r="D1438" s="86"/>
      <c r="E1438" s="93"/>
      <c r="F1438" s="111"/>
      <c r="G1438" s="28"/>
      <c r="H1438" s="28">
        <v>0</v>
      </c>
    </row>
    <row r="1439" spans="1:8" x14ac:dyDescent="0.25">
      <c r="A1439" s="87" t="s">
        <v>1515</v>
      </c>
      <c r="B1439" s="87" t="s">
        <v>1516</v>
      </c>
      <c r="C1439" s="87" t="s">
        <v>1517</v>
      </c>
      <c r="D1439" s="86" t="s">
        <v>1518</v>
      </c>
      <c r="E1439" s="86" t="s">
        <v>1486</v>
      </c>
      <c r="F1439" s="110" t="s">
        <v>550</v>
      </c>
      <c r="G1439" s="28">
        <v>0</v>
      </c>
      <c r="H1439" s="28">
        <v>2718</v>
      </c>
    </row>
    <row r="1440" spans="1:8" x14ac:dyDescent="0.25">
      <c r="A1440" s="92"/>
      <c r="B1440" s="87"/>
      <c r="C1440" s="87"/>
      <c r="D1440" s="86"/>
      <c r="E1440" s="93"/>
      <c r="F1440" s="110"/>
      <c r="G1440" s="28">
        <v>0</v>
      </c>
      <c r="H1440" s="28">
        <v>0</v>
      </c>
    </row>
    <row r="1441" spans="1:8" x14ac:dyDescent="0.25">
      <c r="A1441" s="92"/>
      <c r="B1441" s="87"/>
      <c r="C1441" s="87"/>
      <c r="D1441" s="86"/>
      <c r="E1441" s="93"/>
      <c r="F1441" s="110"/>
      <c r="G1441" s="28"/>
      <c r="H1441" s="28">
        <v>0</v>
      </c>
    </row>
    <row r="1442" spans="1:8" x14ac:dyDescent="0.25">
      <c r="A1442" s="87" t="s">
        <v>1519</v>
      </c>
      <c r="B1442" s="87" t="s">
        <v>1520</v>
      </c>
      <c r="C1442" s="87" t="s">
        <v>1502</v>
      </c>
      <c r="D1442" s="87" t="s">
        <v>1502</v>
      </c>
      <c r="E1442" s="86" t="s">
        <v>1486</v>
      </c>
      <c r="F1442" s="110" t="s">
        <v>76</v>
      </c>
      <c r="G1442" s="28">
        <v>0</v>
      </c>
      <c r="H1442" s="28">
        <v>0</v>
      </c>
    </row>
    <row r="1443" spans="1:8" x14ac:dyDescent="0.25">
      <c r="A1443" s="92"/>
      <c r="B1443" s="87"/>
      <c r="C1443" s="87"/>
      <c r="D1443" s="87"/>
      <c r="E1443" s="93"/>
      <c r="F1443" s="110"/>
      <c r="G1443" s="28">
        <v>713.5</v>
      </c>
      <c r="H1443" s="28">
        <v>0</v>
      </c>
    </row>
    <row r="1444" spans="1:8" x14ac:dyDescent="0.25">
      <c r="A1444" s="92"/>
      <c r="B1444" s="87"/>
      <c r="C1444" s="87"/>
      <c r="D1444" s="87"/>
      <c r="E1444" s="93"/>
      <c r="F1444" s="110"/>
      <c r="G1444" s="28"/>
      <c r="H1444" s="28">
        <v>0</v>
      </c>
    </row>
    <row r="1445" spans="1:8" x14ac:dyDescent="0.25">
      <c r="A1445" s="87" t="s">
        <v>1521</v>
      </c>
      <c r="B1445" s="87" t="s">
        <v>1734</v>
      </c>
      <c r="C1445" s="87" t="s">
        <v>1522</v>
      </c>
      <c r="D1445" s="87" t="s">
        <v>1522</v>
      </c>
      <c r="E1445" s="86" t="s">
        <v>1486</v>
      </c>
      <c r="F1445" s="110" t="s">
        <v>1523</v>
      </c>
      <c r="G1445" s="28">
        <v>0</v>
      </c>
      <c r="H1445" s="28">
        <v>0</v>
      </c>
    </row>
    <row r="1446" spans="1:8" x14ac:dyDescent="0.25">
      <c r="A1446" s="92"/>
      <c r="B1446" s="87"/>
      <c r="C1446" s="87"/>
      <c r="D1446" s="87"/>
      <c r="E1446" s="93"/>
      <c r="F1446" s="110"/>
      <c r="G1446" s="28">
        <v>0</v>
      </c>
      <c r="H1446" s="28">
        <v>0</v>
      </c>
    </row>
    <row r="1447" spans="1:8" x14ac:dyDescent="0.25">
      <c r="A1447" s="92"/>
      <c r="B1447" s="87"/>
      <c r="C1447" s="87"/>
      <c r="D1447" s="87"/>
      <c r="E1447" s="93"/>
      <c r="F1447" s="110"/>
      <c r="G1447" s="28"/>
      <c r="H1447" s="28">
        <v>0</v>
      </c>
    </row>
    <row r="1448" spans="1:8" x14ac:dyDescent="0.25">
      <c r="A1448" s="86" t="s">
        <v>1734</v>
      </c>
      <c r="B1448" s="86" t="s">
        <v>1524</v>
      </c>
      <c r="C1448" s="86" t="s">
        <v>127</v>
      </c>
      <c r="D1448" s="86" t="s">
        <v>1525</v>
      </c>
      <c r="E1448" s="86" t="s">
        <v>1526</v>
      </c>
      <c r="F1448" s="90" t="s">
        <v>1527</v>
      </c>
      <c r="G1448" s="64">
        <v>0</v>
      </c>
      <c r="H1448" s="64">
        <v>0</v>
      </c>
    </row>
    <row r="1449" spans="1:8" x14ac:dyDescent="0.25">
      <c r="A1449" s="86"/>
      <c r="B1449" s="86"/>
      <c r="C1449" s="86"/>
      <c r="D1449" s="86"/>
      <c r="E1449" s="86"/>
      <c r="F1449" s="90"/>
      <c r="G1449" s="64">
        <v>0</v>
      </c>
      <c r="H1449" s="64">
        <v>0</v>
      </c>
    </row>
    <row r="1450" spans="1:8" x14ac:dyDescent="0.25">
      <c r="A1450" s="86"/>
      <c r="B1450" s="86"/>
      <c r="C1450" s="86"/>
      <c r="D1450" s="86"/>
      <c r="E1450" s="86"/>
      <c r="F1450" s="90"/>
      <c r="G1450" s="65"/>
      <c r="H1450" s="64">
        <v>0</v>
      </c>
    </row>
    <row r="1451" spans="1:8" x14ac:dyDescent="0.25">
      <c r="A1451" s="86" t="s">
        <v>1734</v>
      </c>
      <c r="B1451" s="86" t="s">
        <v>1528</v>
      </c>
      <c r="C1451" s="86" t="s">
        <v>493</v>
      </c>
      <c r="D1451" s="86" t="s">
        <v>1529</v>
      </c>
      <c r="E1451" s="86" t="s">
        <v>1526</v>
      </c>
      <c r="F1451" s="90" t="s">
        <v>1530</v>
      </c>
      <c r="G1451" s="64">
        <v>0</v>
      </c>
      <c r="H1451" s="64">
        <v>0</v>
      </c>
    </row>
    <row r="1452" spans="1:8" x14ac:dyDescent="0.25">
      <c r="A1452" s="86"/>
      <c r="B1452" s="86"/>
      <c r="C1452" s="86"/>
      <c r="D1452" s="86"/>
      <c r="E1452" s="86"/>
      <c r="F1452" s="90"/>
      <c r="G1452" s="64">
        <v>0</v>
      </c>
      <c r="H1452" s="64">
        <v>0</v>
      </c>
    </row>
    <row r="1453" spans="1:8" x14ac:dyDescent="0.25">
      <c r="A1453" s="86"/>
      <c r="B1453" s="86"/>
      <c r="C1453" s="86"/>
      <c r="D1453" s="86"/>
      <c r="E1453" s="86"/>
      <c r="F1453" s="90"/>
      <c r="G1453" s="65"/>
      <c r="H1453" s="64">
        <v>0</v>
      </c>
    </row>
    <row r="1454" spans="1:8" x14ac:dyDescent="0.25">
      <c r="A1454" s="86" t="s">
        <v>1734</v>
      </c>
      <c r="B1454" s="86" t="s">
        <v>1531</v>
      </c>
      <c r="C1454" s="86" t="s">
        <v>1532</v>
      </c>
      <c r="D1454" s="86" t="s">
        <v>1533</v>
      </c>
      <c r="E1454" s="86" t="s">
        <v>1526</v>
      </c>
      <c r="F1454" s="90" t="s">
        <v>1534</v>
      </c>
      <c r="G1454" s="64">
        <v>0</v>
      </c>
      <c r="H1454" s="64">
        <v>0</v>
      </c>
    </row>
    <row r="1455" spans="1:8" x14ac:dyDescent="0.25">
      <c r="A1455" s="86"/>
      <c r="B1455" s="86"/>
      <c r="C1455" s="86"/>
      <c r="D1455" s="86"/>
      <c r="E1455" s="86"/>
      <c r="F1455" s="90"/>
      <c r="G1455" s="64">
        <v>0</v>
      </c>
      <c r="H1455" s="64">
        <v>0</v>
      </c>
    </row>
    <row r="1456" spans="1:8" x14ac:dyDescent="0.25">
      <c r="A1456" s="86"/>
      <c r="B1456" s="86"/>
      <c r="C1456" s="86"/>
      <c r="D1456" s="86"/>
      <c r="E1456" s="86"/>
      <c r="F1456" s="90"/>
      <c r="G1456" s="65"/>
      <c r="H1456" s="64">
        <v>0</v>
      </c>
    </row>
    <row r="1457" spans="1:8" x14ac:dyDescent="0.25">
      <c r="A1457" s="86" t="s">
        <v>1734</v>
      </c>
      <c r="B1457" s="86" t="s">
        <v>1535</v>
      </c>
      <c r="C1457" s="86" t="s">
        <v>127</v>
      </c>
      <c r="D1457" s="86" t="s">
        <v>1525</v>
      </c>
      <c r="E1457" s="86" t="s">
        <v>1526</v>
      </c>
      <c r="F1457" s="90" t="s">
        <v>1536</v>
      </c>
      <c r="G1457" s="64">
        <v>0</v>
      </c>
      <c r="H1457" s="64">
        <v>0</v>
      </c>
    </row>
    <row r="1458" spans="1:8" x14ac:dyDescent="0.25">
      <c r="A1458" s="86"/>
      <c r="B1458" s="86"/>
      <c r="C1458" s="86"/>
      <c r="D1458" s="86"/>
      <c r="E1458" s="86"/>
      <c r="F1458" s="90"/>
      <c r="G1458" s="64">
        <v>0</v>
      </c>
      <c r="H1458" s="64">
        <v>0</v>
      </c>
    </row>
    <row r="1459" spans="1:8" x14ac:dyDescent="0.25">
      <c r="A1459" s="86"/>
      <c r="B1459" s="86"/>
      <c r="C1459" s="86"/>
      <c r="D1459" s="86"/>
      <c r="E1459" s="86"/>
      <c r="F1459" s="90"/>
      <c r="G1459" s="65"/>
      <c r="H1459" s="64">
        <v>0</v>
      </c>
    </row>
    <row r="1460" spans="1:8" x14ac:dyDescent="0.25">
      <c r="A1460" s="86" t="s">
        <v>1734</v>
      </c>
      <c r="B1460" s="86" t="s">
        <v>1537</v>
      </c>
      <c r="C1460" s="86" t="s">
        <v>1538</v>
      </c>
      <c r="D1460" s="86" t="s">
        <v>1539</v>
      </c>
      <c r="E1460" s="86" t="s">
        <v>1526</v>
      </c>
      <c r="F1460" s="90" t="s">
        <v>1540</v>
      </c>
      <c r="G1460" s="64">
        <v>0</v>
      </c>
      <c r="H1460" s="64">
        <v>0</v>
      </c>
    </row>
    <row r="1461" spans="1:8" x14ac:dyDescent="0.25">
      <c r="A1461" s="86"/>
      <c r="B1461" s="86"/>
      <c r="C1461" s="86"/>
      <c r="D1461" s="86"/>
      <c r="E1461" s="86"/>
      <c r="F1461" s="90"/>
      <c r="G1461" s="64">
        <v>0</v>
      </c>
      <c r="H1461" s="64">
        <v>0</v>
      </c>
    </row>
    <row r="1462" spans="1:8" x14ac:dyDescent="0.25">
      <c r="A1462" s="86"/>
      <c r="B1462" s="86"/>
      <c r="C1462" s="86"/>
      <c r="D1462" s="86"/>
      <c r="E1462" s="86"/>
      <c r="F1462" s="90"/>
      <c r="G1462" s="65"/>
      <c r="H1462" s="64">
        <v>0</v>
      </c>
    </row>
    <row r="1463" spans="1:8" x14ac:dyDescent="0.25">
      <c r="A1463" s="86" t="s">
        <v>1734</v>
      </c>
      <c r="B1463" s="86" t="s">
        <v>1531</v>
      </c>
      <c r="C1463" s="86" t="s">
        <v>1541</v>
      </c>
      <c r="D1463" s="86" t="s">
        <v>1542</v>
      </c>
      <c r="E1463" s="86" t="s">
        <v>1526</v>
      </c>
      <c r="F1463" s="90" t="s">
        <v>340</v>
      </c>
      <c r="G1463" s="64">
        <v>0</v>
      </c>
      <c r="H1463" s="64">
        <v>0</v>
      </c>
    </row>
    <row r="1464" spans="1:8" x14ac:dyDescent="0.25">
      <c r="A1464" s="86"/>
      <c r="B1464" s="86"/>
      <c r="C1464" s="86"/>
      <c r="D1464" s="86"/>
      <c r="E1464" s="86"/>
      <c r="F1464" s="90"/>
      <c r="G1464" s="64">
        <v>0</v>
      </c>
      <c r="H1464" s="64">
        <v>0</v>
      </c>
    </row>
    <row r="1465" spans="1:8" x14ac:dyDescent="0.25">
      <c r="A1465" s="86"/>
      <c r="B1465" s="86"/>
      <c r="C1465" s="86"/>
      <c r="D1465" s="86"/>
      <c r="E1465" s="86"/>
      <c r="F1465" s="90"/>
      <c r="G1465" s="65"/>
      <c r="H1465" s="64">
        <v>0</v>
      </c>
    </row>
    <row r="1466" spans="1:8" x14ac:dyDescent="0.25">
      <c r="A1466" s="86" t="s">
        <v>1734</v>
      </c>
      <c r="B1466" s="86" t="s">
        <v>1524</v>
      </c>
      <c r="C1466" s="86" t="s">
        <v>1541</v>
      </c>
      <c r="D1466" s="86" t="s">
        <v>1542</v>
      </c>
      <c r="E1466" s="86" t="s">
        <v>1526</v>
      </c>
      <c r="F1466" s="90" t="s">
        <v>340</v>
      </c>
      <c r="G1466" s="64">
        <v>0</v>
      </c>
      <c r="H1466" s="64">
        <v>0</v>
      </c>
    </row>
    <row r="1467" spans="1:8" x14ac:dyDescent="0.25">
      <c r="A1467" s="86"/>
      <c r="B1467" s="86"/>
      <c r="C1467" s="86"/>
      <c r="D1467" s="86"/>
      <c r="E1467" s="86"/>
      <c r="F1467" s="90"/>
      <c r="G1467" s="64">
        <v>0</v>
      </c>
      <c r="H1467" s="64">
        <v>0</v>
      </c>
    </row>
    <row r="1468" spans="1:8" x14ac:dyDescent="0.25">
      <c r="A1468" s="86"/>
      <c r="B1468" s="86"/>
      <c r="C1468" s="86"/>
      <c r="D1468" s="86"/>
      <c r="E1468" s="86"/>
      <c r="F1468" s="90"/>
      <c r="G1468" s="65"/>
      <c r="H1468" s="64">
        <v>0</v>
      </c>
    </row>
    <row r="1469" spans="1:8" ht="20.100000000000001" customHeight="1" x14ac:dyDescent="0.25">
      <c r="A1469" s="4" t="s">
        <v>1543</v>
      </c>
      <c r="B1469" s="86" t="s">
        <v>1544</v>
      </c>
      <c r="C1469" s="86" t="s">
        <v>127</v>
      </c>
      <c r="D1469" s="86" t="s">
        <v>1545</v>
      </c>
      <c r="E1469" s="86" t="s">
        <v>1526</v>
      </c>
      <c r="F1469" s="90" t="s">
        <v>1546</v>
      </c>
      <c r="G1469" s="64">
        <v>2707.8</v>
      </c>
      <c r="H1469" s="64">
        <v>3522.66</v>
      </c>
    </row>
    <row r="1470" spans="1:8" ht="20.100000000000001" customHeight="1" x14ac:dyDescent="0.25">
      <c r="A1470" s="26" t="s">
        <v>1547</v>
      </c>
      <c r="B1470" s="86"/>
      <c r="C1470" s="86"/>
      <c r="D1470" s="86"/>
      <c r="E1470" s="86"/>
      <c r="F1470" s="90"/>
      <c r="G1470" s="64">
        <v>1000</v>
      </c>
      <c r="H1470" s="64">
        <v>0</v>
      </c>
    </row>
    <row r="1471" spans="1:8" ht="20.100000000000001" customHeight="1" x14ac:dyDescent="0.25">
      <c r="A1471" s="4" t="s">
        <v>1548</v>
      </c>
      <c r="B1471" s="86"/>
      <c r="C1471" s="86"/>
      <c r="D1471" s="86"/>
      <c r="E1471" s="86"/>
      <c r="F1471" s="90"/>
      <c r="G1471" s="65"/>
      <c r="H1471" s="64">
        <v>0</v>
      </c>
    </row>
    <row r="1472" spans="1:8" x14ac:dyDescent="0.25">
      <c r="A1472" s="86" t="s">
        <v>1734</v>
      </c>
      <c r="B1472" s="86" t="s">
        <v>1549</v>
      </c>
      <c r="C1472" s="86" t="s">
        <v>1550</v>
      </c>
      <c r="D1472" s="86" t="s">
        <v>1551</v>
      </c>
      <c r="E1472" s="86" t="s">
        <v>1526</v>
      </c>
      <c r="F1472" s="90" t="s">
        <v>1552</v>
      </c>
      <c r="G1472" s="64">
        <v>0</v>
      </c>
      <c r="H1472" s="64">
        <v>0</v>
      </c>
    </row>
    <row r="1473" spans="1:8" x14ac:dyDescent="0.25">
      <c r="A1473" s="86"/>
      <c r="B1473" s="86"/>
      <c r="C1473" s="86"/>
      <c r="D1473" s="86"/>
      <c r="E1473" s="86"/>
      <c r="F1473" s="90"/>
      <c r="G1473" s="64">
        <v>0</v>
      </c>
      <c r="H1473" s="64">
        <v>0</v>
      </c>
    </row>
    <row r="1474" spans="1:8" x14ac:dyDescent="0.25">
      <c r="A1474" s="86"/>
      <c r="B1474" s="86"/>
      <c r="C1474" s="86"/>
      <c r="D1474" s="86"/>
      <c r="E1474" s="86"/>
      <c r="F1474" s="90"/>
      <c r="G1474" s="65"/>
      <c r="H1474" s="64">
        <v>0</v>
      </c>
    </row>
    <row r="1475" spans="1:8" x14ac:dyDescent="0.25">
      <c r="A1475" s="4" t="s">
        <v>1543</v>
      </c>
      <c r="B1475" s="86" t="s">
        <v>1544</v>
      </c>
      <c r="C1475" s="86" t="s">
        <v>127</v>
      </c>
      <c r="D1475" s="86" t="s">
        <v>1545</v>
      </c>
      <c r="E1475" s="86" t="s">
        <v>1526</v>
      </c>
      <c r="F1475" s="90" t="s">
        <v>88</v>
      </c>
      <c r="G1475" s="64">
        <v>3094.8</v>
      </c>
      <c r="H1475" s="64">
        <v>3522.66</v>
      </c>
    </row>
    <row r="1476" spans="1:8" x14ac:dyDescent="0.25">
      <c r="A1476" s="26" t="s">
        <v>1553</v>
      </c>
      <c r="B1476" s="86"/>
      <c r="C1476" s="86"/>
      <c r="D1476" s="86"/>
      <c r="E1476" s="86"/>
      <c r="F1476" s="90"/>
      <c r="G1476" s="64">
        <v>2000</v>
      </c>
      <c r="H1476" s="64">
        <v>0</v>
      </c>
    </row>
    <row r="1477" spans="1:8" x14ac:dyDescent="0.25">
      <c r="A1477" s="4" t="s">
        <v>1548</v>
      </c>
      <c r="B1477" s="86"/>
      <c r="C1477" s="86"/>
      <c r="D1477" s="86"/>
      <c r="E1477" s="86"/>
      <c r="F1477" s="90"/>
      <c r="G1477" s="65"/>
      <c r="H1477" s="64">
        <v>0</v>
      </c>
    </row>
    <row r="1478" spans="1:8" x14ac:dyDescent="0.25">
      <c r="A1478" s="86" t="s">
        <v>1734</v>
      </c>
      <c r="B1478" s="86" t="s">
        <v>1524</v>
      </c>
      <c r="C1478" s="86" t="s">
        <v>141</v>
      </c>
      <c r="D1478" s="86" t="s">
        <v>1554</v>
      </c>
      <c r="E1478" s="86" t="s">
        <v>1526</v>
      </c>
      <c r="F1478" s="90" t="s">
        <v>707</v>
      </c>
      <c r="G1478" s="64">
        <v>0</v>
      </c>
      <c r="H1478" s="64">
        <v>0</v>
      </c>
    </row>
    <row r="1479" spans="1:8" x14ac:dyDescent="0.25">
      <c r="A1479" s="86"/>
      <c r="B1479" s="86"/>
      <c r="C1479" s="86"/>
      <c r="D1479" s="86"/>
      <c r="E1479" s="86"/>
      <c r="F1479" s="90"/>
      <c r="G1479" s="64">
        <v>0</v>
      </c>
      <c r="H1479" s="64">
        <v>0</v>
      </c>
    </row>
    <row r="1480" spans="1:8" x14ac:dyDescent="0.25">
      <c r="A1480" s="86"/>
      <c r="B1480" s="86"/>
      <c r="C1480" s="86"/>
      <c r="D1480" s="86"/>
      <c r="E1480" s="86"/>
      <c r="F1480" s="90"/>
      <c r="G1480" s="65"/>
      <c r="H1480" s="64">
        <v>0</v>
      </c>
    </row>
    <row r="1481" spans="1:8" ht="20.100000000000001" customHeight="1" x14ac:dyDescent="0.25">
      <c r="A1481" s="4" t="s">
        <v>1543</v>
      </c>
      <c r="B1481" s="86" t="s">
        <v>1544</v>
      </c>
      <c r="C1481" s="86" t="s">
        <v>127</v>
      </c>
      <c r="D1481" s="86" t="s">
        <v>1545</v>
      </c>
      <c r="E1481" s="86" t="s">
        <v>1526</v>
      </c>
      <c r="F1481" s="90" t="s">
        <v>93</v>
      </c>
      <c r="G1481" s="64">
        <v>3133.79</v>
      </c>
      <c r="H1481" s="64">
        <v>3522.66</v>
      </c>
    </row>
    <row r="1482" spans="1:8" ht="20.100000000000001" customHeight="1" x14ac:dyDescent="0.25">
      <c r="A1482" s="26" t="s">
        <v>1555</v>
      </c>
      <c r="B1482" s="86"/>
      <c r="C1482" s="86"/>
      <c r="D1482" s="86"/>
      <c r="E1482" s="86"/>
      <c r="F1482" s="90"/>
      <c r="G1482" s="64">
        <v>1000</v>
      </c>
      <c r="H1482" s="64">
        <v>0</v>
      </c>
    </row>
    <row r="1483" spans="1:8" ht="20.100000000000001" customHeight="1" x14ac:dyDescent="0.25">
      <c r="A1483" s="4" t="s">
        <v>1548</v>
      </c>
      <c r="B1483" s="86"/>
      <c r="C1483" s="86"/>
      <c r="D1483" s="86"/>
      <c r="E1483" s="86"/>
      <c r="F1483" s="90"/>
      <c r="G1483" s="65"/>
      <c r="H1483" s="64">
        <v>0</v>
      </c>
    </row>
  </sheetData>
  <mergeCells count="2932">
    <mergeCell ref="A1466:A1468"/>
    <mergeCell ref="A1472:A1474"/>
    <mergeCell ref="A1478:A1480"/>
    <mergeCell ref="A1448:A1450"/>
    <mergeCell ref="A1451:A1453"/>
    <mergeCell ref="A1454:A1456"/>
    <mergeCell ref="A1457:A1459"/>
    <mergeCell ref="A1460:A1462"/>
    <mergeCell ref="A1463:A1465"/>
    <mergeCell ref="A1445:A1447"/>
    <mergeCell ref="A1436:A1438"/>
    <mergeCell ref="A1427:A1429"/>
    <mergeCell ref="A1418:A1420"/>
    <mergeCell ref="A1382:A1384"/>
    <mergeCell ref="A1385:A1387"/>
    <mergeCell ref="A1388:A1390"/>
    <mergeCell ref="A1391:A1393"/>
    <mergeCell ref="A1394:A1396"/>
    <mergeCell ref="A1397:A1399"/>
    <mergeCell ref="A1400:A1402"/>
    <mergeCell ref="A1380:A1381"/>
    <mergeCell ref="A1377:A1378"/>
    <mergeCell ref="A1374:A1375"/>
    <mergeCell ref="A1371:A1372"/>
    <mergeCell ref="D820:D822"/>
    <mergeCell ref="D817:D819"/>
    <mergeCell ref="D814:D816"/>
    <mergeCell ref="D811:D813"/>
    <mergeCell ref="D808:D810"/>
    <mergeCell ref="D826:D828"/>
    <mergeCell ref="D823:D825"/>
    <mergeCell ref="F679:F681"/>
    <mergeCell ref="F676:F678"/>
    <mergeCell ref="F673:F675"/>
    <mergeCell ref="A679:A681"/>
    <mergeCell ref="A676:A678"/>
    <mergeCell ref="A673:A675"/>
    <mergeCell ref="B1373:B1375"/>
    <mergeCell ref="C1373:C1375"/>
    <mergeCell ref="D1373:D1375"/>
    <mergeCell ref="E1373:E1375"/>
    <mergeCell ref="F1373:F1375"/>
    <mergeCell ref="B1376:B1378"/>
    <mergeCell ref="C1376:C1378"/>
    <mergeCell ref="D1376:D1378"/>
    <mergeCell ref="E1376:E1378"/>
    <mergeCell ref="F1376:F1378"/>
    <mergeCell ref="A1368:A1369"/>
    <mergeCell ref="B1368:B1369"/>
    <mergeCell ref="C1368:C1369"/>
    <mergeCell ref="D1368:D1369"/>
    <mergeCell ref="F1368:F1369"/>
    <mergeCell ref="A670:A672"/>
    <mergeCell ref="A667:A669"/>
    <mergeCell ref="A664:A666"/>
    <mergeCell ref="A661:A663"/>
    <mergeCell ref="A658:A660"/>
    <mergeCell ref="B670:B672"/>
    <mergeCell ref="E676:E678"/>
    <mergeCell ref="E679:E681"/>
    <mergeCell ref="E913:E915"/>
    <mergeCell ref="F656:F657"/>
    <mergeCell ref="F652:F654"/>
    <mergeCell ref="F649:F651"/>
    <mergeCell ref="F670:F672"/>
    <mergeCell ref="F667:F669"/>
    <mergeCell ref="F665:F666"/>
    <mergeCell ref="F662:F663"/>
    <mergeCell ref="E658:E660"/>
    <mergeCell ref="E661:E663"/>
    <mergeCell ref="E664:E666"/>
    <mergeCell ref="E667:E669"/>
    <mergeCell ref="E670:E672"/>
    <mergeCell ref="E673:E675"/>
    <mergeCell ref="A907:A909"/>
    <mergeCell ref="B907:B909"/>
    <mergeCell ref="C907:C909"/>
    <mergeCell ref="D907:D909"/>
    <mergeCell ref="E907:E909"/>
    <mergeCell ref="F907:F909"/>
    <mergeCell ref="F892:F894"/>
    <mergeCell ref="A888:A889"/>
    <mergeCell ref="B888:B889"/>
    <mergeCell ref="F433:F435"/>
    <mergeCell ref="B433:B435"/>
    <mergeCell ref="A433:A435"/>
    <mergeCell ref="E649:E651"/>
    <mergeCell ref="E652:E654"/>
    <mergeCell ref="E655:E657"/>
    <mergeCell ref="B652:B654"/>
    <mergeCell ref="A655:A657"/>
    <mergeCell ref="A652:A654"/>
    <mergeCell ref="A649:A651"/>
    <mergeCell ref="B421:B423"/>
    <mergeCell ref="A421:A423"/>
    <mergeCell ref="B418:B420"/>
    <mergeCell ref="A418:A420"/>
    <mergeCell ref="B415:B417"/>
    <mergeCell ref="A415:A417"/>
    <mergeCell ref="B430:B432"/>
    <mergeCell ref="A430:A432"/>
    <mergeCell ref="B427:B429"/>
    <mergeCell ref="A427:A429"/>
    <mergeCell ref="B424:B426"/>
    <mergeCell ref="A424:A426"/>
    <mergeCell ref="C652:C654"/>
    <mergeCell ref="D652:D654"/>
    <mergeCell ref="B655:B657"/>
    <mergeCell ref="C655:C657"/>
    <mergeCell ref="D655:D657"/>
    <mergeCell ref="A629:A631"/>
    <mergeCell ref="B629:B631"/>
    <mergeCell ref="C629:C631"/>
    <mergeCell ref="D629:D631"/>
    <mergeCell ref="E629:E631"/>
    <mergeCell ref="B406:B408"/>
    <mergeCell ref="A406:A408"/>
    <mergeCell ref="B403:B405"/>
    <mergeCell ref="A403:A405"/>
    <mergeCell ref="F430:F432"/>
    <mergeCell ref="F427:F429"/>
    <mergeCell ref="F424:F426"/>
    <mergeCell ref="F421:F423"/>
    <mergeCell ref="F418:F420"/>
    <mergeCell ref="F415:F417"/>
    <mergeCell ref="A397:A399"/>
    <mergeCell ref="A394:A396"/>
    <mergeCell ref="F412:F414"/>
    <mergeCell ref="F409:F411"/>
    <mergeCell ref="F406:F408"/>
    <mergeCell ref="F403:F405"/>
    <mergeCell ref="B412:B414"/>
    <mergeCell ref="A412:A414"/>
    <mergeCell ref="B409:B411"/>
    <mergeCell ref="A409:A411"/>
    <mergeCell ref="C406:C414"/>
    <mergeCell ref="D406:D414"/>
    <mergeCell ref="B385:B387"/>
    <mergeCell ref="A385:A387"/>
    <mergeCell ref="B382:B384"/>
    <mergeCell ref="A382:A384"/>
    <mergeCell ref="F400:F402"/>
    <mergeCell ref="F397:F399"/>
    <mergeCell ref="F394:F396"/>
    <mergeCell ref="B400:B402"/>
    <mergeCell ref="A400:A402"/>
    <mergeCell ref="B397:B399"/>
    <mergeCell ref="F391:F393"/>
    <mergeCell ref="F388:F390"/>
    <mergeCell ref="F385:F387"/>
    <mergeCell ref="F382:F384"/>
    <mergeCell ref="B394:B396"/>
    <mergeCell ref="B391:B393"/>
    <mergeCell ref="A391:A393"/>
    <mergeCell ref="B388:B390"/>
    <mergeCell ref="A388:A390"/>
    <mergeCell ref="C400:C405"/>
    <mergeCell ref="D400:D405"/>
    <mergeCell ref="C382:C396"/>
    <mergeCell ref="D382:D396"/>
    <mergeCell ref="C397:C399"/>
    <mergeCell ref="D397:D399"/>
    <mergeCell ref="E397:E399"/>
    <mergeCell ref="A370:A372"/>
    <mergeCell ref="F376:F378"/>
    <mergeCell ref="F379:F381"/>
    <mergeCell ref="E379:E381"/>
    <mergeCell ref="D379:D381"/>
    <mergeCell ref="C379:C381"/>
    <mergeCell ref="B379:B381"/>
    <mergeCell ref="F373:F375"/>
    <mergeCell ref="E373:E375"/>
    <mergeCell ref="D373:D375"/>
    <mergeCell ref="C373:C375"/>
    <mergeCell ref="B373:B375"/>
    <mergeCell ref="F370:F372"/>
    <mergeCell ref="E370:E372"/>
    <mergeCell ref="D370:D372"/>
    <mergeCell ref="C370:C372"/>
    <mergeCell ref="B370:B372"/>
    <mergeCell ref="E376:E378"/>
    <mergeCell ref="D376:D378"/>
    <mergeCell ref="C376:C378"/>
    <mergeCell ref="B376:B378"/>
    <mergeCell ref="A376:A378"/>
    <mergeCell ref="F364:F366"/>
    <mergeCell ref="E364:E366"/>
    <mergeCell ref="D364:D366"/>
    <mergeCell ref="C364:C366"/>
    <mergeCell ref="B364:B366"/>
    <mergeCell ref="A364:A366"/>
    <mergeCell ref="D352:D354"/>
    <mergeCell ref="C352:C354"/>
    <mergeCell ref="B352:B354"/>
    <mergeCell ref="A352:A354"/>
    <mergeCell ref="F367:F369"/>
    <mergeCell ref="E367:E369"/>
    <mergeCell ref="D367:D369"/>
    <mergeCell ref="C367:C369"/>
    <mergeCell ref="B367:B369"/>
    <mergeCell ref="A367:A369"/>
    <mergeCell ref="F355:F357"/>
    <mergeCell ref="E355:E357"/>
    <mergeCell ref="D355:D357"/>
    <mergeCell ref="C355:C357"/>
    <mergeCell ref="B355:B357"/>
    <mergeCell ref="A355:A357"/>
    <mergeCell ref="F358:F360"/>
    <mergeCell ref="E358:E360"/>
    <mergeCell ref="D358:D360"/>
    <mergeCell ref="C358:C360"/>
    <mergeCell ref="B358:B360"/>
    <mergeCell ref="A358:A360"/>
    <mergeCell ref="F361:F363"/>
    <mergeCell ref="E361:E363"/>
    <mergeCell ref="D361:D363"/>
    <mergeCell ref="C361:C363"/>
    <mergeCell ref="F331:F333"/>
    <mergeCell ref="E331:E333"/>
    <mergeCell ref="D331:D333"/>
    <mergeCell ref="B331:B333"/>
    <mergeCell ref="A331:A333"/>
    <mergeCell ref="C331:C333"/>
    <mergeCell ref="B361:B363"/>
    <mergeCell ref="A361:A363"/>
    <mergeCell ref="A343:A345"/>
    <mergeCell ref="F349:F351"/>
    <mergeCell ref="E349:E351"/>
    <mergeCell ref="D349:D351"/>
    <mergeCell ref="C349:C351"/>
    <mergeCell ref="B349:B351"/>
    <mergeCell ref="A349:A351"/>
    <mergeCell ref="F352:F354"/>
    <mergeCell ref="E352:E354"/>
    <mergeCell ref="F346:F348"/>
    <mergeCell ref="E346:E348"/>
    <mergeCell ref="D346:D348"/>
    <mergeCell ref="C346:C348"/>
    <mergeCell ref="B346:B348"/>
    <mergeCell ref="F343:F345"/>
    <mergeCell ref="E343:E345"/>
    <mergeCell ref="D343:D345"/>
    <mergeCell ref="C343:C345"/>
    <mergeCell ref="B343:B345"/>
    <mergeCell ref="C319:C321"/>
    <mergeCell ref="B319:B321"/>
    <mergeCell ref="A319:A321"/>
    <mergeCell ref="F322:F324"/>
    <mergeCell ref="E322:E324"/>
    <mergeCell ref="D322:D324"/>
    <mergeCell ref="C322:C324"/>
    <mergeCell ref="B322:B324"/>
    <mergeCell ref="A322:A324"/>
    <mergeCell ref="F334:F336"/>
    <mergeCell ref="E334:E336"/>
    <mergeCell ref="D334:D336"/>
    <mergeCell ref="C334:C336"/>
    <mergeCell ref="B334:B336"/>
    <mergeCell ref="A334:A336"/>
    <mergeCell ref="A340:A342"/>
    <mergeCell ref="F337:F339"/>
    <mergeCell ref="E337:E339"/>
    <mergeCell ref="D337:D339"/>
    <mergeCell ref="C337:C339"/>
    <mergeCell ref="B337:B339"/>
    <mergeCell ref="A337:A339"/>
    <mergeCell ref="F328:F330"/>
    <mergeCell ref="E328:E330"/>
    <mergeCell ref="D328:D330"/>
    <mergeCell ref="C328:C330"/>
    <mergeCell ref="B328:B330"/>
    <mergeCell ref="F340:F342"/>
    <mergeCell ref="E340:E342"/>
    <mergeCell ref="D340:D342"/>
    <mergeCell ref="C340:C342"/>
    <mergeCell ref="B340:B342"/>
    <mergeCell ref="F325:F327"/>
    <mergeCell ref="E325:E327"/>
    <mergeCell ref="D325:D327"/>
    <mergeCell ref="C325:C327"/>
    <mergeCell ref="B325:B327"/>
    <mergeCell ref="A325:A327"/>
    <mergeCell ref="C310:C312"/>
    <mergeCell ref="B310:B312"/>
    <mergeCell ref="F307:F309"/>
    <mergeCell ref="E307:E309"/>
    <mergeCell ref="D307:D309"/>
    <mergeCell ref="C307:C309"/>
    <mergeCell ref="B307:B309"/>
    <mergeCell ref="A310:A312"/>
    <mergeCell ref="F313:F315"/>
    <mergeCell ref="E313:E315"/>
    <mergeCell ref="D313:D315"/>
    <mergeCell ref="C313:C315"/>
    <mergeCell ref="B313:B315"/>
    <mergeCell ref="A313:A315"/>
    <mergeCell ref="F310:F312"/>
    <mergeCell ref="E310:E312"/>
    <mergeCell ref="D310:D312"/>
    <mergeCell ref="F316:F318"/>
    <mergeCell ref="E316:E318"/>
    <mergeCell ref="D316:D318"/>
    <mergeCell ref="C316:C318"/>
    <mergeCell ref="B316:B318"/>
    <mergeCell ref="A316:A318"/>
    <mergeCell ref="F319:F321"/>
    <mergeCell ref="E319:E321"/>
    <mergeCell ref="D319:D321"/>
    <mergeCell ref="B1478:B1480"/>
    <mergeCell ref="C1478:C1480"/>
    <mergeCell ref="D1478:D1480"/>
    <mergeCell ref="E1478:E1480"/>
    <mergeCell ref="F1478:F1480"/>
    <mergeCell ref="B1481:B1483"/>
    <mergeCell ref="C1481:C1483"/>
    <mergeCell ref="D1481:D1483"/>
    <mergeCell ref="E1481:E1483"/>
    <mergeCell ref="F1481:F1483"/>
    <mergeCell ref="B1472:B1474"/>
    <mergeCell ref="C1472:C1474"/>
    <mergeCell ref="D1472:D1474"/>
    <mergeCell ref="E1472:E1474"/>
    <mergeCell ref="F1472:F1474"/>
    <mergeCell ref="B1475:B1477"/>
    <mergeCell ref="C1475:C1477"/>
    <mergeCell ref="D1475:D1477"/>
    <mergeCell ref="E1475:E1477"/>
    <mergeCell ref="F1475:F1477"/>
    <mergeCell ref="B1466:B1468"/>
    <mergeCell ref="C1466:C1468"/>
    <mergeCell ref="D1466:D1468"/>
    <mergeCell ref="E1466:E1468"/>
    <mergeCell ref="F1466:F1468"/>
    <mergeCell ref="B1469:B1471"/>
    <mergeCell ref="C1469:C1471"/>
    <mergeCell ref="D1469:D1471"/>
    <mergeCell ref="E1469:E1471"/>
    <mergeCell ref="F1469:F1471"/>
    <mergeCell ref="B1460:B1462"/>
    <mergeCell ref="C1460:C1462"/>
    <mergeCell ref="D1460:D1462"/>
    <mergeCell ref="E1460:E1462"/>
    <mergeCell ref="F1460:F1462"/>
    <mergeCell ref="B1463:B1465"/>
    <mergeCell ref="C1463:C1465"/>
    <mergeCell ref="D1463:D1465"/>
    <mergeCell ref="E1463:E1465"/>
    <mergeCell ref="F1463:F1465"/>
    <mergeCell ref="B1454:B1456"/>
    <mergeCell ref="C1454:C1456"/>
    <mergeCell ref="D1454:D1456"/>
    <mergeCell ref="E1454:E1456"/>
    <mergeCell ref="F1454:F1456"/>
    <mergeCell ref="B1457:B1459"/>
    <mergeCell ref="C1457:C1459"/>
    <mergeCell ref="D1457:D1459"/>
    <mergeCell ref="E1457:E1459"/>
    <mergeCell ref="F1457:F1459"/>
    <mergeCell ref="B1448:B1450"/>
    <mergeCell ref="C1448:C1450"/>
    <mergeCell ref="D1448:D1450"/>
    <mergeCell ref="E1448:E1450"/>
    <mergeCell ref="F1448:F1450"/>
    <mergeCell ref="B1451:B1453"/>
    <mergeCell ref="C1451:C1453"/>
    <mergeCell ref="D1451:D1453"/>
    <mergeCell ref="E1451:E1453"/>
    <mergeCell ref="F1451:F1453"/>
    <mergeCell ref="B1445:B1447"/>
    <mergeCell ref="C1445:C1447"/>
    <mergeCell ref="D1445:D1447"/>
    <mergeCell ref="E1445:E1447"/>
    <mergeCell ref="F1445:F1447"/>
    <mergeCell ref="A1442:A1444"/>
    <mergeCell ref="B1442:B1444"/>
    <mergeCell ref="C1442:C1444"/>
    <mergeCell ref="D1442:D1444"/>
    <mergeCell ref="E1442:E1444"/>
    <mergeCell ref="F1442:F1444"/>
    <mergeCell ref="A1439:A1441"/>
    <mergeCell ref="B1439:B1441"/>
    <mergeCell ref="C1439:C1441"/>
    <mergeCell ref="D1439:D1441"/>
    <mergeCell ref="E1439:E1441"/>
    <mergeCell ref="F1439:F1441"/>
    <mergeCell ref="B1436:B1438"/>
    <mergeCell ref="C1436:C1438"/>
    <mergeCell ref="D1436:D1438"/>
    <mergeCell ref="E1436:E1438"/>
    <mergeCell ref="F1436:F1438"/>
    <mergeCell ref="A1433:A1435"/>
    <mergeCell ref="B1433:B1435"/>
    <mergeCell ref="C1433:C1435"/>
    <mergeCell ref="D1433:D1435"/>
    <mergeCell ref="E1433:E1435"/>
    <mergeCell ref="F1433:F1435"/>
    <mergeCell ref="A1430:A1432"/>
    <mergeCell ref="B1430:B1432"/>
    <mergeCell ref="C1430:C1432"/>
    <mergeCell ref="D1430:D1432"/>
    <mergeCell ref="E1430:E1432"/>
    <mergeCell ref="F1430:F1432"/>
    <mergeCell ref="B1427:B1429"/>
    <mergeCell ref="C1427:C1429"/>
    <mergeCell ref="D1427:D1429"/>
    <mergeCell ref="E1427:E1429"/>
    <mergeCell ref="F1427:F1429"/>
    <mergeCell ref="A1424:A1426"/>
    <mergeCell ref="B1424:B1426"/>
    <mergeCell ref="C1424:C1426"/>
    <mergeCell ref="D1424:D1426"/>
    <mergeCell ref="E1424:E1426"/>
    <mergeCell ref="F1424:F1426"/>
    <mergeCell ref="A1421:A1423"/>
    <mergeCell ref="B1421:B1423"/>
    <mergeCell ref="C1421:C1423"/>
    <mergeCell ref="D1421:D1423"/>
    <mergeCell ref="E1421:E1423"/>
    <mergeCell ref="F1421:F1423"/>
    <mergeCell ref="B1418:B1420"/>
    <mergeCell ref="C1418:C1420"/>
    <mergeCell ref="D1418:D1420"/>
    <mergeCell ref="E1418:E1420"/>
    <mergeCell ref="F1418:F1420"/>
    <mergeCell ref="A1415:A1417"/>
    <mergeCell ref="B1415:B1417"/>
    <mergeCell ref="C1415:C1417"/>
    <mergeCell ref="D1415:D1417"/>
    <mergeCell ref="E1415:E1417"/>
    <mergeCell ref="F1415:F1417"/>
    <mergeCell ref="A1412:A1414"/>
    <mergeCell ref="B1412:B1414"/>
    <mergeCell ref="C1412:C1414"/>
    <mergeCell ref="D1412:D1414"/>
    <mergeCell ref="E1412:E1414"/>
    <mergeCell ref="F1412:F1414"/>
    <mergeCell ref="F1406:F1408"/>
    <mergeCell ref="A1409:A1411"/>
    <mergeCell ref="B1409:B1411"/>
    <mergeCell ref="C1409:C1411"/>
    <mergeCell ref="D1409:D1411"/>
    <mergeCell ref="E1409:E1411"/>
    <mergeCell ref="F1409:F1411"/>
    <mergeCell ref="B1403:B1405"/>
    <mergeCell ref="C1403:C1405"/>
    <mergeCell ref="D1403:D1405"/>
    <mergeCell ref="E1403:E1405"/>
    <mergeCell ref="F1403:F1405"/>
    <mergeCell ref="A1406:A1408"/>
    <mergeCell ref="B1406:B1408"/>
    <mergeCell ref="C1406:C1408"/>
    <mergeCell ref="D1406:D1408"/>
    <mergeCell ref="E1406:E1408"/>
    <mergeCell ref="A1403:A1405"/>
    <mergeCell ref="B1397:B1399"/>
    <mergeCell ref="C1397:C1399"/>
    <mergeCell ref="D1397:D1399"/>
    <mergeCell ref="E1397:E1399"/>
    <mergeCell ref="F1397:F1399"/>
    <mergeCell ref="B1400:B1402"/>
    <mergeCell ref="C1400:C1402"/>
    <mergeCell ref="D1400:D1402"/>
    <mergeCell ref="E1400:E1402"/>
    <mergeCell ref="F1400:F1402"/>
    <mergeCell ref="B1391:B1393"/>
    <mergeCell ref="C1391:C1393"/>
    <mergeCell ref="D1391:D1393"/>
    <mergeCell ref="E1391:E1393"/>
    <mergeCell ref="F1391:F1393"/>
    <mergeCell ref="B1394:B1396"/>
    <mergeCell ref="C1394:C1396"/>
    <mergeCell ref="D1394:D1396"/>
    <mergeCell ref="E1394:E1396"/>
    <mergeCell ref="F1394:F1396"/>
    <mergeCell ref="B1385:B1387"/>
    <mergeCell ref="C1385:C1387"/>
    <mergeCell ref="D1385:D1387"/>
    <mergeCell ref="E1385:E1387"/>
    <mergeCell ref="F1385:F1387"/>
    <mergeCell ref="B1388:B1390"/>
    <mergeCell ref="C1388:C1390"/>
    <mergeCell ref="D1388:D1390"/>
    <mergeCell ref="E1388:E1390"/>
    <mergeCell ref="F1388:F1390"/>
    <mergeCell ref="B1379:B1381"/>
    <mergeCell ref="C1379:C1381"/>
    <mergeCell ref="D1379:D1381"/>
    <mergeCell ref="E1379:E1381"/>
    <mergeCell ref="F1379:F1381"/>
    <mergeCell ref="B1382:B1384"/>
    <mergeCell ref="C1382:C1384"/>
    <mergeCell ref="D1382:D1384"/>
    <mergeCell ref="E1382:E1384"/>
    <mergeCell ref="F1382:F1384"/>
    <mergeCell ref="B1370:B1372"/>
    <mergeCell ref="C1370:C1372"/>
    <mergeCell ref="D1370:D1372"/>
    <mergeCell ref="E1370:E1372"/>
    <mergeCell ref="F1370:F1372"/>
    <mergeCell ref="A1364:A1365"/>
    <mergeCell ref="B1364:B1365"/>
    <mergeCell ref="C1364:C1365"/>
    <mergeCell ref="D1364:D1365"/>
    <mergeCell ref="F1364:F1365"/>
    <mergeCell ref="A1366:A1367"/>
    <mergeCell ref="B1366:B1367"/>
    <mergeCell ref="C1366:C1367"/>
    <mergeCell ref="D1366:D1367"/>
    <mergeCell ref="F1366:F1367"/>
    <mergeCell ref="A1360:A1361"/>
    <mergeCell ref="B1360:B1361"/>
    <mergeCell ref="C1360:C1361"/>
    <mergeCell ref="D1360:D1361"/>
    <mergeCell ref="F1360:F1361"/>
    <mergeCell ref="A1362:A1363"/>
    <mergeCell ref="B1362:B1363"/>
    <mergeCell ref="C1362:C1363"/>
    <mergeCell ref="D1362:D1363"/>
    <mergeCell ref="F1362:F1363"/>
    <mergeCell ref="A1356:A1357"/>
    <mergeCell ref="B1356:B1357"/>
    <mergeCell ref="C1356:C1357"/>
    <mergeCell ref="D1356:D1357"/>
    <mergeCell ref="F1356:F1357"/>
    <mergeCell ref="A1358:A1359"/>
    <mergeCell ref="B1358:B1359"/>
    <mergeCell ref="C1358:C1359"/>
    <mergeCell ref="D1358:D1359"/>
    <mergeCell ref="F1358:F1359"/>
    <mergeCell ref="F1352:F1353"/>
    <mergeCell ref="A1354:A1355"/>
    <mergeCell ref="B1354:B1355"/>
    <mergeCell ref="C1354:C1355"/>
    <mergeCell ref="D1354:D1355"/>
    <mergeCell ref="F1354:F1355"/>
    <mergeCell ref="A1350:A1351"/>
    <mergeCell ref="B1350:B1351"/>
    <mergeCell ref="C1350:C1351"/>
    <mergeCell ref="D1350:D1351"/>
    <mergeCell ref="E1350:E1369"/>
    <mergeCell ref="F1350:F1351"/>
    <mergeCell ref="A1352:A1353"/>
    <mergeCell ref="B1352:B1353"/>
    <mergeCell ref="C1352:C1353"/>
    <mergeCell ref="D1352:D1353"/>
    <mergeCell ref="A1347:A1349"/>
    <mergeCell ref="B1347:B1349"/>
    <mergeCell ref="C1347:C1349"/>
    <mergeCell ref="D1347:D1349"/>
    <mergeCell ref="E1347:E1349"/>
    <mergeCell ref="F1347:F1349"/>
    <mergeCell ref="A1344:A1346"/>
    <mergeCell ref="B1344:B1346"/>
    <mergeCell ref="C1344:C1346"/>
    <mergeCell ref="D1344:D1346"/>
    <mergeCell ref="E1344:E1346"/>
    <mergeCell ref="F1344:F1346"/>
    <mergeCell ref="A1341:A1343"/>
    <mergeCell ref="B1341:B1343"/>
    <mergeCell ref="C1341:C1343"/>
    <mergeCell ref="D1341:D1343"/>
    <mergeCell ref="E1341:E1343"/>
    <mergeCell ref="F1341:F1343"/>
    <mergeCell ref="A1338:A1340"/>
    <mergeCell ref="B1338:B1340"/>
    <mergeCell ref="C1338:C1340"/>
    <mergeCell ref="D1338:D1340"/>
    <mergeCell ref="E1338:E1340"/>
    <mergeCell ref="F1338:F1340"/>
    <mergeCell ref="A1335:A1337"/>
    <mergeCell ref="B1335:B1337"/>
    <mergeCell ref="C1335:C1337"/>
    <mergeCell ref="D1335:D1337"/>
    <mergeCell ref="E1335:E1337"/>
    <mergeCell ref="F1335:F1337"/>
    <mergeCell ref="A1332:A1334"/>
    <mergeCell ref="B1332:B1334"/>
    <mergeCell ref="C1332:C1334"/>
    <mergeCell ref="D1332:D1334"/>
    <mergeCell ref="E1332:E1334"/>
    <mergeCell ref="F1332:F1334"/>
    <mergeCell ref="A1329:A1331"/>
    <mergeCell ref="B1329:B1331"/>
    <mergeCell ref="C1329:C1331"/>
    <mergeCell ref="D1329:D1331"/>
    <mergeCell ref="E1329:E1331"/>
    <mergeCell ref="F1329:F1331"/>
    <mergeCell ref="A1326:A1328"/>
    <mergeCell ref="B1326:B1328"/>
    <mergeCell ref="C1326:C1328"/>
    <mergeCell ref="D1326:D1328"/>
    <mergeCell ref="E1326:E1328"/>
    <mergeCell ref="F1326:F1328"/>
    <mergeCell ref="A1323:A1325"/>
    <mergeCell ref="B1323:B1325"/>
    <mergeCell ref="C1323:C1325"/>
    <mergeCell ref="D1323:D1325"/>
    <mergeCell ref="E1323:E1325"/>
    <mergeCell ref="F1323:F1325"/>
    <mergeCell ref="E1305:E1307"/>
    <mergeCell ref="A1320:A1322"/>
    <mergeCell ref="B1320:B1322"/>
    <mergeCell ref="C1320:C1322"/>
    <mergeCell ref="D1320:D1322"/>
    <mergeCell ref="E1320:E1322"/>
    <mergeCell ref="F1320:F1322"/>
    <mergeCell ref="A1317:A1319"/>
    <mergeCell ref="B1317:B1319"/>
    <mergeCell ref="C1317:C1319"/>
    <mergeCell ref="D1317:D1319"/>
    <mergeCell ref="E1317:E1319"/>
    <mergeCell ref="F1317:F1319"/>
    <mergeCell ref="A1314:A1316"/>
    <mergeCell ref="B1314:B1316"/>
    <mergeCell ref="C1314:C1316"/>
    <mergeCell ref="D1314:D1316"/>
    <mergeCell ref="E1314:E1316"/>
    <mergeCell ref="F1314:F1316"/>
    <mergeCell ref="A1290:A1292"/>
    <mergeCell ref="B1290:B1292"/>
    <mergeCell ref="C1290:C1292"/>
    <mergeCell ref="E1290:E1292"/>
    <mergeCell ref="F1290:F1292"/>
    <mergeCell ref="A1293:A1295"/>
    <mergeCell ref="B1293:B1295"/>
    <mergeCell ref="C1293:C1295"/>
    <mergeCell ref="E1293:E1295"/>
    <mergeCell ref="F1293:F1295"/>
    <mergeCell ref="A1311:A1313"/>
    <mergeCell ref="B1311:B1313"/>
    <mergeCell ref="C1311:C1313"/>
    <mergeCell ref="D1311:D1313"/>
    <mergeCell ref="E1311:E1313"/>
    <mergeCell ref="F1311:F1313"/>
    <mergeCell ref="F1305:F1307"/>
    <mergeCell ref="A1308:A1310"/>
    <mergeCell ref="B1308:B1310"/>
    <mergeCell ref="C1308:C1310"/>
    <mergeCell ref="D1308:D1310"/>
    <mergeCell ref="E1308:E1310"/>
    <mergeCell ref="F1308:F1310"/>
    <mergeCell ref="A1302:A1304"/>
    <mergeCell ref="B1302:B1304"/>
    <mergeCell ref="C1302:C1304"/>
    <mergeCell ref="E1302:E1304"/>
    <mergeCell ref="F1302:F1304"/>
    <mergeCell ref="A1305:A1307"/>
    <mergeCell ref="B1305:B1307"/>
    <mergeCell ref="C1305:C1307"/>
    <mergeCell ref="D1305:D1307"/>
    <mergeCell ref="F1284:F1286"/>
    <mergeCell ref="A1287:A1289"/>
    <mergeCell ref="B1287:B1289"/>
    <mergeCell ref="C1287:C1289"/>
    <mergeCell ref="E1287:E1289"/>
    <mergeCell ref="F1287:F1289"/>
    <mergeCell ref="A1281:A1283"/>
    <mergeCell ref="B1281:B1283"/>
    <mergeCell ref="C1281:C1283"/>
    <mergeCell ref="E1281:E1283"/>
    <mergeCell ref="F1281:F1283"/>
    <mergeCell ref="A1284:A1286"/>
    <mergeCell ref="B1284:B1286"/>
    <mergeCell ref="C1284:C1286"/>
    <mergeCell ref="D1284:D1304"/>
    <mergeCell ref="E1284:E1286"/>
    <mergeCell ref="F1275:F1277"/>
    <mergeCell ref="A1278:A1280"/>
    <mergeCell ref="B1278:B1280"/>
    <mergeCell ref="C1278:C1280"/>
    <mergeCell ref="E1278:E1280"/>
    <mergeCell ref="F1278:F1280"/>
    <mergeCell ref="A1296:A1298"/>
    <mergeCell ref="B1296:B1298"/>
    <mergeCell ref="C1296:C1298"/>
    <mergeCell ref="E1296:E1298"/>
    <mergeCell ref="F1296:F1298"/>
    <mergeCell ref="A1299:A1301"/>
    <mergeCell ref="B1299:B1301"/>
    <mergeCell ref="C1299:C1301"/>
    <mergeCell ref="E1299:E1301"/>
    <mergeCell ref="F1299:F1301"/>
    <mergeCell ref="A1272:A1274"/>
    <mergeCell ref="B1272:B1274"/>
    <mergeCell ref="C1272:C1274"/>
    <mergeCell ref="D1272:D1283"/>
    <mergeCell ref="E1272:E1274"/>
    <mergeCell ref="F1272:F1274"/>
    <mergeCell ref="A1275:A1277"/>
    <mergeCell ref="B1275:B1277"/>
    <mergeCell ref="C1275:C1277"/>
    <mergeCell ref="E1275:E1277"/>
    <mergeCell ref="A1269:A1271"/>
    <mergeCell ref="B1269:B1271"/>
    <mergeCell ref="C1269:C1271"/>
    <mergeCell ref="D1269:D1271"/>
    <mergeCell ref="E1269:E1271"/>
    <mergeCell ref="F1269:F1271"/>
    <mergeCell ref="A1266:A1268"/>
    <mergeCell ref="B1266:B1268"/>
    <mergeCell ref="C1266:C1268"/>
    <mergeCell ref="D1266:D1268"/>
    <mergeCell ref="E1266:E1268"/>
    <mergeCell ref="F1266:F1268"/>
    <mergeCell ref="A1263:A1265"/>
    <mergeCell ref="B1263:B1265"/>
    <mergeCell ref="C1263:C1265"/>
    <mergeCell ref="D1263:D1265"/>
    <mergeCell ref="E1263:E1265"/>
    <mergeCell ref="F1263:F1265"/>
    <mergeCell ref="A1260:A1262"/>
    <mergeCell ref="B1260:B1262"/>
    <mergeCell ref="C1260:C1262"/>
    <mergeCell ref="D1260:D1262"/>
    <mergeCell ref="E1260:E1262"/>
    <mergeCell ref="F1260:F1262"/>
    <mergeCell ref="A1257:A1259"/>
    <mergeCell ref="B1257:B1259"/>
    <mergeCell ref="C1257:C1259"/>
    <mergeCell ref="D1257:D1259"/>
    <mergeCell ref="E1257:E1259"/>
    <mergeCell ref="F1257:F1259"/>
    <mergeCell ref="A1254:A1256"/>
    <mergeCell ref="B1254:B1256"/>
    <mergeCell ref="C1254:C1256"/>
    <mergeCell ref="D1254:D1256"/>
    <mergeCell ref="E1254:E1256"/>
    <mergeCell ref="F1254:F1256"/>
    <mergeCell ref="A1251:A1253"/>
    <mergeCell ref="B1251:B1253"/>
    <mergeCell ref="C1251:C1253"/>
    <mergeCell ref="D1251:D1253"/>
    <mergeCell ref="E1251:E1253"/>
    <mergeCell ref="F1251:F1253"/>
    <mergeCell ref="A1248:A1250"/>
    <mergeCell ref="B1248:B1250"/>
    <mergeCell ref="C1248:C1250"/>
    <mergeCell ref="D1248:D1250"/>
    <mergeCell ref="E1248:E1250"/>
    <mergeCell ref="F1248:F1250"/>
    <mergeCell ref="A1245:A1247"/>
    <mergeCell ref="B1245:B1247"/>
    <mergeCell ref="C1245:C1247"/>
    <mergeCell ref="D1245:D1247"/>
    <mergeCell ref="E1245:E1247"/>
    <mergeCell ref="F1245:F1247"/>
    <mergeCell ref="A1242:A1244"/>
    <mergeCell ref="B1242:B1244"/>
    <mergeCell ref="C1242:C1244"/>
    <mergeCell ref="D1242:D1244"/>
    <mergeCell ref="E1242:E1244"/>
    <mergeCell ref="F1242:F1244"/>
    <mergeCell ref="A1239:A1241"/>
    <mergeCell ref="B1239:B1241"/>
    <mergeCell ref="C1239:C1241"/>
    <mergeCell ref="D1239:D1241"/>
    <mergeCell ref="E1239:E1241"/>
    <mergeCell ref="F1239:F1241"/>
    <mergeCell ref="A1236:A1238"/>
    <mergeCell ref="B1236:B1238"/>
    <mergeCell ref="C1236:C1238"/>
    <mergeCell ref="D1236:D1238"/>
    <mergeCell ref="E1236:E1238"/>
    <mergeCell ref="F1236:F1238"/>
    <mergeCell ref="A1233:A1235"/>
    <mergeCell ref="B1233:B1235"/>
    <mergeCell ref="C1233:C1235"/>
    <mergeCell ref="D1233:D1235"/>
    <mergeCell ref="E1233:E1235"/>
    <mergeCell ref="F1233:F1235"/>
    <mergeCell ref="A1230:A1232"/>
    <mergeCell ref="B1230:B1232"/>
    <mergeCell ref="C1230:C1232"/>
    <mergeCell ref="D1230:D1232"/>
    <mergeCell ref="E1230:E1232"/>
    <mergeCell ref="F1230:F1232"/>
    <mergeCell ref="A1227:A1229"/>
    <mergeCell ref="B1227:B1229"/>
    <mergeCell ref="C1227:C1229"/>
    <mergeCell ref="D1227:D1229"/>
    <mergeCell ref="E1227:E1229"/>
    <mergeCell ref="F1227:F1229"/>
    <mergeCell ref="A1224:A1226"/>
    <mergeCell ref="B1224:B1226"/>
    <mergeCell ref="C1224:C1226"/>
    <mergeCell ref="D1224:D1226"/>
    <mergeCell ref="E1224:E1226"/>
    <mergeCell ref="F1224:F1226"/>
    <mergeCell ref="A1221:A1223"/>
    <mergeCell ref="B1221:B1223"/>
    <mergeCell ref="C1221:C1223"/>
    <mergeCell ref="D1221:D1223"/>
    <mergeCell ref="E1221:E1223"/>
    <mergeCell ref="F1221:F1223"/>
    <mergeCell ref="A1218:A1220"/>
    <mergeCell ref="B1218:B1220"/>
    <mergeCell ref="C1218:C1220"/>
    <mergeCell ref="D1218:D1220"/>
    <mergeCell ref="E1218:E1220"/>
    <mergeCell ref="F1218:F1220"/>
    <mergeCell ref="A1215:A1217"/>
    <mergeCell ref="B1215:B1217"/>
    <mergeCell ref="C1215:C1217"/>
    <mergeCell ref="D1215:D1217"/>
    <mergeCell ref="E1215:E1217"/>
    <mergeCell ref="F1215:F1217"/>
    <mergeCell ref="A1212:A1214"/>
    <mergeCell ref="B1212:B1214"/>
    <mergeCell ref="C1212:C1214"/>
    <mergeCell ref="D1212:D1214"/>
    <mergeCell ref="E1212:E1214"/>
    <mergeCell ref="F1212:F1214"/>
    <mergeCell ref="A1209:A1211"/>
    <mergeCell ref="B1209:B1211"/>
    <mergeCell ref="C1209:C1211"/>
    <mergeCell ref="D1209:D1211"/>
    <mergeCell ref="E1209:E1211"/>
    <mergeCell ref="F1209:F1211"/>
    <mergeCell ref="A1206:A1208"/>
    <mergeCell ref="B1206:B1208"/>
    <mergeCell ref="C1206:C1208"/>
    <mergeCell ref="D1206:D1208"/>
    <mergeCell ref="E1206:E1208"/>
    <mergeCell ref="F1206:F1208"/>
    <mergeCell ref="A1203:A1205"/>
    <mergeCell ref="B1203:B1205"/>
    <mergeCell ref="C1203:C1205"/>
    <mergeCell ref="D1203:D1205"/>
    <mergeCell ref="E1203:E1205"/>
    <mergeCell ref="F1203:F1205"/>
    <mergeCell ref="A1200:A1202"/>
    <mergeCell ref="B1200:B1202"/>
    <mergeCell ref="C1200:C1202"/>
    <mergeCell ref="D1200:D1202"/>
    <mergeCell ref="E1200:E1202"/>
    <mergeCell ref="F1200:F1202"/>
    <mergeCell ref="A1197:A1199"/>
    <mergeCell ref="B1197:B1199"/>
    <mergeCell ref="C1197:C1199"/>
    <mergeCell ref="D1197:D1199"/>
    <mergeCell ref="E1197:E1199"/>
    <mergeCell ref="F1197:F1199"/>
    <mergeCell ref="A1194:A1196"/>
    <mergeCell ref="B1194:B1196"/>
    <mergeCell ref="C1194:C1196"/>
    <mergeCell ref="D1194:D1196"/>
    <mergeCell ref="E1194:E1196"/>
    <mergeCell ref="F1194:F1196"/>
    <mergeCell ref="A1191:A1193"/>
    <mergeCell ref="B1191:B1193"/>
    <mergeCell ref="C1191:C1193"/>
    <mergeCell ref="D1191:D1193"/>
    <mergeCell ref="E1191:E1193"/>
    <mergeCell ref="F1191:F1193"/>
    <mergeCell ref="A1188:A1190"/>
    <mergeCell ref="B1188:B1190"/>
    <mergeCell ref="C1188:C1190"/>
    <mergeCell ref="D1188:D1190"/>
    <mergeCell ref="E1188:E1190"/>
    <mergeCell ref="F1188:F1190"/>
    <mergeCell ref="A1185:A1187"/>
    <mergeCell ref="B1185:B1187"/>
    <mergeCell ref="C1185:C1187"/>
    <mergeCell ref="D1185:D1187"/>
    <mergeCell ref="E1185:E1187"/>
    <mergeCell ref="F1185:F1187"/>
    <mergeCell ref="A1182:A1184"/>
    <mergeCell ref="B1182:B1184"/>
    <mergeCell ref="C1182:C1184"/>
    <mergeCell ref="D1182:D1184"/>
    <mergeCell ref="E1182:E1184"/>
    <mergeCell ref="F1182:F1184"/>
    <mergeCell ref="A1179:A1181"/>
    <mergeCell ref="B1179:B1181"/>
    <mergeCell ref="C1179:C1181"/>
    <mergeCell ref="D1179:D1181"/>
    <mergeCell ref="E1179:E1181"/>
    <mergeCell ref="F1179:F1181"/>
    <mergeCell ref="A1176:A1178"/>
    <mergeCell ref="B1176:B1178"/>
    <mergeCell ref="C1176:C1178"/>
    <mergeCell ref="D1176:D1178"/>
    <mergeCell ref="E1176:E1178"/>
    <mergeCell ref="F1176:F1178"/>
    <mergeCell ref="A1173:A1175"/>
    <mergeCell ref="B1173:B1175"/>
    <mergeCell ref="C1173:C1175"/>
    <mergeCell ref="D1173:D1175"/>
    <mergeCell ref="E1173:E1175"/>
    <mergeCell ref="F1173:F1175"/>
    <mergeCell ref="A1170:A1172"/>
    <mergeCell ref="B1170:B1172"/>
    <mergeCell ref="C1170:C1172"/>
    <mergeCell ref="D1170:D1172"/>
    <mergeCell ref="E1170:E1172"/>
    <mergeCell ref="F1170:F1172"/>
    <mergeCell ref="A1167:A1169"/>
    <mergeCell ref="B1167:B1169"/>
    <mergeCell ref="C1167:C1169"/>
    <mergeCell ref="D1167:D1169"/>
    <mergeCell ref="E1167:E1169"/>
    <mergeCell ref="F1167:F1169"/>
    <mergeCell ref="A1164:A1166"/>
    <mergeCell ref="B1164:B1166"/>
    <mergeCell ref="C1164:C1166"/>
    <mergeCell ref="D1164:D1166"/>
    <mergeCell ref="E1164:E1166"/>
    <mergeCell ref="F1164:F1166"/>
    <mergeCell ref="A1161:A1163"/>
    <mergeCell ref="B1161:B1163"/>
    <mergeCell ref="C1161:C1163"/>
    <mergeCell ref="D1161:D1163"/>
    <mergeCell ref="E1161:E1163"/>
    <mergeCell ref="F1161:F1163"/>
    <mergeCell ref="A1158:A1160"/>
    <mergeCell ref="B1158:B1160"/>
    <mergeCell ref="C1158:C1160"/>
    <mergeCell ref="D1158:D1160"/>
    <mergeCell ref="E1158:E1160"/>
    <mergeCell ref="F1158:F1160"/>
    <mergeCell ref="A1155:A1157"/>
    <mergeCell ref="B1155:B1157"/>
    <mergeCell ref="C1155:C1157"/>
    <mergeCell ref="D1155:D1157"/>
    <mergeCell ref="E1155:E1157"/>
    <mergeCell ref="F1155:F1157"/>
    <mergeCell ref="A1152:A1154"/>
    <mergeCell ref="B1152:B1154"/>
    <mergeCell ref="C1152:C1154"/>
    <mergeCell ref="D1152:D1154"/>
    <mergeCell ref="E1152:E1154"/>
    <mergeCell ref="F1152:F1154"/>
    <mergeCell ref="A1149:A1151"/>
    <mergeCell ref="B1149:B1151"/>
    <mergeCell ref="C1149:C1151"/>
    <mergeCell ref="D1149:D1151"/>
    <mergeCell ref="E1149:E1151"/>
    <mergeCell ref="F1149:F1151"/>
    <mergeCell ref="A1146:A1148"/>
    <mergeCell ref="B1146:B1148"/>
    <mergeCell ref="C1146:C1148"/>
    <mergeCell ref="D1146:D1148"/>
    <mergeCell ref="E1146:E1148"/>
    <mergeCell ref="F1146:F1148"/>
    <mergeCell ref="A1143:A1145"/>
    <mergeCell ref="B1143:B1145"/>
    <mergeCell ref="C1143:C1145"/>
    <mergeCell ref="D1143:D1145"/>
    <mergeCell ref="E1143:E1145"/>
    <mergeCell ref="F1143:F1145"/>
    <mergeCell ref="A1140:A1142"/>
    <mergeCell ref="B1140:B1142"/>
    <mergeCell ref="C1140:C1142"/>
    <mergeCell ref="D1140:D1142"/>
    <mergeCell ref="E1140:E1142"/>
    <mergeCell ref="F1140:F1142"/>
    <mergeCell ref="A1137:A1139"/>
    <mergeCell ref="B1137:B1139"/>
    <mergeCell ref="C1137:C1139"/>
    <mergeCell ref="D1137:D1139"/>
    <mergeCell ref="E1137:E1139"/>
    <mergeCell ref="F1137:F1139"/>
    <mergeCell ref="A1134:A1136"/>
    <mergeCell ref="B1134:B1136"/>
    <mergeCell ref="C1134:C1136"/>
    <mergeCell ref="D1134:D1136"/>
    <mergeCell ref="E1134:E1136"/>
    <mergeCell ref="F1134:F1136"/>
    <mergeCell ref="A1131:A1133"/>
    <mergeCell ref="B1131:B1133"/>
    <mergeCell ref="C1131:C1133"/>
    <mergeCell ref="D1131:D1133"/>
    <mergeCell ref="E1131:E1133"/>
    <mergeCell ref="F1131:F1133"/>
    <mergeCell ref="A1128:A1130"/>
    <mergeCell ref="B1128:B1130"/>
    <mergeCell ref="C1128:C1130"/>
    <mergeCell ref="D1128:D1130"/>
    <mergeCell ref="E1128:E1130"/>
    <mergeCell ref="F1128:F1130"/>
    <mergeCell ref="A1125:A1127"/>
    <mergeCell ref="B1125:B1127"/>
    <mergeCell ref="C1125:C1127"/>
    <mergeCell ref="D1125:D1127"/>
    <mergeCell ref="E1125:E1127"/>
    <mergeCell ref="F1125:F1127"/>
    <mergeCell ref="A1122:A1124"/>
    <mergeCell ref="B1122:B1124"/>
    <mergeCell ref="C1122:C1124"/>
    <mergeCell ref="D1122:D1124"/>
    <mergeCell ref="E1122:E1124"/>
    <mergeCell ref="F1122:F1124"/>
    <mergeCell ref="A1119:A1121"/>
    <mergeCell ref="B1119:B1121"/>
    <mergeCell ref="C1119:C1121"/>
    <mergeCell ref="D1119:D1121"/>
    <mergeCell ref="E1119:E1121"/>
    <mergeCell ref="F1119:F1121"/>
    <mergeCell ref="A1116:A1118"/>
    <mergeCell ref="B1116:B1118"/>
    <mergeCell ref="C1116:C1118"/>
    <mergeCell ref="D1116:D1118"/>
    <mergeCell ref="E1116:E1118"/>
    <mergeCell ref="F1116:F1118"/>
    <mergeCell ref="A1113:A1115"/>
    <mergeCell ref="B1113:B1115"/>
    <mergeCell ref="C1113:C1115"/>
    <mergeCell ref="D1113:D1115"/>
    <mergeCell ref="E1113:E1115"/>
    <mergeCell ref="F1113:F1115"/>
    <mergeCell ref="A1110:A1112"/>
    <mergeCell ref="B1110:B1112"/>
    <mergeCell ref="C1110:C1112"/>
    <mergeCell ref="D1110:D1112"/>
    <mergeCell ref="E1110:E1112"/>
    <mergeCell ref="F1110:F1112"/>
    <mergeCell ref="A1107:A1109"/>
    <mergeCell ref="B1107:B1109"/>
    <mergeCell ref="C1107:C1109"/>
    <mergeCell ref="D1107:D1109"/>
    <mergeCell ref="E1107:E1109"/>
    <mergeCell ref="F1107:F1109"/>
    <mergeCell ref="A1104:A1106"/>
    <mergeCell ref="B1104:B1106"/>
    <mergeCell ref="C1104:C1106"/>
    <mergeCell ref="D1104:D1106"/>
    <mergeCell ref="E1104:E1106"/>
    <mergeCell ref="F1104:F1106"/>
    <mergeCell ref="A1101:A1103"/>
    <mergeCell ref="B1101:B1103"/>
    <mergeCell ref="C1101:C1103"/>
    <mergeCell ref="D1101:D1103"/>
    <mergeCell ref="E1101:E1103"/>
    <mergeCell ref="F1101:F1103"/>
    <mergeCell ref="A1098:A1100"/>
    <mergeCell ref="B1098:B1100"/>
    <mergeCell ref="C1098:C1100"/>
    <mergeCell ref="D1098:D1100"/>
    <mergeCell ref="E1098:E1100"/>
    <mergeCell ref="F1098:F1100"/>
    <mergeCell ref="A1095:A1097"/>
    <mergeCell ref="B1095:B1097"/>
    <mergeCell ref="C1095:C1097"/>
    <mergeCell ref="D1095:D1097"/>
    <mergeCell ref="E1095:E1097"/>
    <mergeCell ref="F1095:F1097"/>
    <mergeCell ref="A1092:A1094"/>
    <mergeCell ref="B1092:B1094"/>
    <mergeCell ref="C1092:C1094"/>
    <mergeCell ref="D1092:D1094"/>
    <mergeCell ref="E1092:E1094"/>
    <mergeCell ref="F1092:F1094"/>
    <mergeCell ref="A1089:A1091"/>
    <mergeCell ref="B1089:B1091"/>
    <mergeCell ref="C1089:C1091"/>
    <mergeCell ref="D1089:D1091"/>
    <mergeCell ref="E1089:E1091"/>
    <mergeCell ref="F1089:F1091"/>
    <mergeCell ref="A1086:A1088"/>
    <mergeCell ref="B1086:B1088"/>
    <mergeCell ref="C1086:C1088"/>
    <mergeCell ref="D1086:D1088"/>
    <mergeCell ref="E1086:E1088"/>
    <mergeCell ref="F1086:F1088"/>
    <mergeCell ref="A1083:A1085"/>
    <mergeCell ref="B1083:B1085"/>
    <mergeCell ref="C1083:C1085"/>
    <mergeCell ref="D1083:D1085"/>
    <mergeCell ref="E1083:E1085"/>
    <mergeCell ref="F1083:F1085"/>
    <mergeCell ref="A1080:A1082"/>
    <mergeCell ref="B1080:B1082"/>
    <mergeCell ref="C1080:C1082"/>
    <mergeCell ref="D1080:D1082"/>
    <mergeCell ref="E1080:E1082"/>
    <mergeCell ref="F1080:F1082"/>
    <mergeCell ref="A1077:A1079"/>
    <mergeCell ref="B1077:B1079"/>
    <mergeCell ref="C1077:C1079"/>
    <mergeCell ref="D1077:D1079"/>
    <mergeCell ref="E1077:E1079"/>
    <mergeCell ref="F1077:F1079"/>
    <mergeCell ref="A1074:A1076"/>
    <mergeCell ref="B1074:B1076"/>
    <mergeCell ref="C1074:C1076"/>
    <mergeCell ref="D1074:D1076"/>
    <mergeCell ref="E1074:E1076"/>
    <mergeCell ref="F1074:F1076"/>
    <mergeCell ref="A1071:A1073"/>
    <mergeCell ref="B1071:B1073"/>
    <mergeCell ref="C1071:C1073"/>
    <mergeCell ref="D1071:D1073"/>
    <mergeCell ref="E1071:E1073"/>
    <mergeCell ref="F1071:F1073"/>
    <mergeCell ref="A1068:A1070"/>
    <mergeCell ref="B1068:B1070"/>
    <mergeCell ref="C1068:C1070"/>
    <mergeCell ref="D1068:D1070"/>
    <mergeCell ref="E1068:E1070"/>
    <mergeCell ref="F1068:F1070"/>
    <mergeCell ref="A1065:A1067"/>
    <mergeCell ref="B1065:B1067"/>
    <mergeCell ref="C1065:C1067"/>
    <mergeCell ref="D1065:D1067"/>
    <mergeCell ref="E1065:E1067"/>
    <mergeCell ref="F1065:F1067"/>
    <mergeCell ref="A1062:A1064"/>
    <mergeCell ref="B1062:B1064"/>
    <mergeCell ref="C1062:C1064"/>
    <mergeCell ref="D1062:D1064"/>
    <mergeCell ref="E1062:E1064"/>
    <mergeCell ref="F1062:F1064"/>
    <mergeCell ref="A1059:A1061"/>
    <mergeCell ref="B1059:B1061"/>
    <mergeCell ref="C1059:C1061"/>
    <mergeCell ref="D1059:D1061"/>
    <mergeCell ref="E1059:E1061"/>
    <mergeCell ref="F1059:F1061"/>
    <mergeCell ref="A1056:A1058"/>
    <mergeCell ref="B1056:B1058"/>
    <mergeCell ref="C1056:C1058"/>
    <mergeCell ref="D1056:D1058"/>
    <mergeCell ref="E1056:E1058"/>
    <mergeCell ref="F1056:F1058"/>
    <mergeCell ref="A1053:A1055"/>
    <mergeCell ref="B1053:B1055"/>
    <mergeCell ref="C1053:C1055"/>
    <mergeCell ref="D1053:D1055"/>
    <mergeCell ref="E1053:E1055"/>
    <mergeCell ref="F1053:F1055"/>
    <mergeCell ref="A1050:A1052"/>
    <mergeCell ref="B1050:B1052"/>
    <mergeCell ref="C1050:C1052"/>
    <mergeCell ref="D1050:D1052"/>
    <mergeCell ref="E1050:E1052"/>
    <mergeCell ref="F1050:F1052"/>
    <mergeCell ref="A1048:A1049"/>
    <mergeCell ref="B1048:B1049"/>
    <mergeCell ref="C1048:C1049"/>
    <mergeCell ref="D1048:D1049"/>
    <mergeCell ref="E1048:E1049"/>
    <mergeCell ref="F1048:F1049"/>
    <mergeCell ref="A1046:A1047"/>
    <mergeCell ref="B1046:B1047"/>
    <mergeCell ref="C1046:C1047"/>
    <mergeCell ref="D1046:D1047"/>
    <mergeCell ref="E1046:E1047"/>
    <mergeCell ref="F1046:F1047"/>
    <mergeCell ref="A1044:A1045"/>
    <mergeCell ref="B1044:B1045"/>
    <mergeCell ref="C1044:C1045"/>
    <mergeCell ref="D1044:D1045"/>
    <mergeCell ref="E1044:E1045"/>
    <mergeCell ref="F1044:F1045"/>
    <mergeCell ref="A1042:A1043"/>
    <mergeCell ref="B1042:B1043"/>
    <mergeCell ref="C1042:C1043"/>
    <mergeCell ref="D1042:D1043"/>
    <mergeCell ref="E1042:E1043"/>
    <mergeCell ref="F1042:F1043"/>
    <mergeCell ref="A1040:A1041"/>
    <mergeCell ref="B1040:B1041"/>
    <mergeCell ref="C1040:C1041"/>
    <mergeCell ref="D1040:D1041"/>
    <mergeCell ref="E1040:E1041"/>
    <mergeCell ref="F1040:F1041"/>
    <mergeCell ref="A1038:A1039"/>
    <mergeCell ref="B1038:B1039"/>
    <mergeCell ref="C1038:C1039"/>
    <mergeCell ref="D1038:D1039"/>
    <mergeCell ref="E1038:E1039"/>
    <mergeCell ref="F1038:F1039"/>
    <mergeCell ref="A1036:A1037"/>
    <mergeCell ref="B1036:B1037"/>
    <mergeCell ref="C1036:C1037"/>
    <mergeCell ref="D1036:D1037"/>
    <mergeCell ref="E1036:E1037"/>
    <mergeCell ref="F1036:F1037"/>
    <mergeCell ref="A1034:A1035"/>
    <mergeCell ref="B1034:B1035"/>
    <mergeCell ref="C1034:C1035"/>
    <mergeCell ref="D1034:D1035"/>
    <mergeCell ref="E1034:E1035"/>
    <mergeCell ref="F1034:F1035"/>
    <mergeCell ref="A1032:A1033"/>
    <mergeCell ref="B1032:B1033"/>
    <mergeCell ref="C1032:C1033"/>
    <mergeCell ref="D1032:D1033"/>
    <mergeCell ref="E1032:E1033"/>
    <mergeCell ref="F1032:F1033"/>
    <mergeCell ref="A1030:A1031"/>
    <mergeCell ref="B1030:B1031"/>
    <mergeCell ref="C1030:C1031"/>
    <mergeCell ref="D1030:D1031"/>
    <mergeCell ref="E1030:E1031"/>
    <mergeCell ref="F1030:F1031"/>
    <mergeCell ref="A1028:A1029"/>
    <mergeCell ref="B1028:B1029"/>
    <mergeCell ref="C1028:C1029"/>
    <mergeCell ref="D1028:D1029"/>
    <mergeCell ref="E1028:E1029"/>
    <mergeCell ref="F1028:F1029"/>
    <mergeCell ref="A1026:A1027"/>
    <mergeCell ref="B1026:B1027"/>
    <mergeCell ref="C1026:C1027"/>
    <mergeCell ref="D1026:D1027"/>
    <mergeCell ref="E1026:E1027"/>
    <mergeCell ref="F1026:F1027"/>
    <mergeCell ref="A1024:A1025"/>
    <mergeCell ref="B1024:B1025"/>
    <mergeCell ref="C1024:C1025"/>
    <mergeCell ref="D1024:D1025"/>
    <mergeCell ref="E1024:E1025"/>
    <mergeCell ref="F1024:F1025"/>
    <mergeCell ref="A1022:A1023"/>
    <mergeCell ref="B1022:B1023"/>
    <mergeCell ref="C1022:C1023"/>
    <mergeCell ref="D1022:D1023"/>
    <mergeCell ref="E1022:E1023"/>
    <mergeCell ref="F1022:F1023"/>
    <mergeCell ref="A1020:A1021"/>
    <mergeCell ref="B1020:B1021"/>
    <mergeCell ref="C1020:C1021"/>
    <mergeCell ref="D1020:D1021"/>
    <mergeCell ref="E1020:E1021"/>
    <mergeCell ref="F1020:F1021"/>
    <mergeCell ref="A1018:A1019"/>
    <mergeCell ref="B1018:B1019"/>
    <mergeCell ref="C1018:C1019"/>
    <mergeCell ref="D1018:D1019"/>
    <mergeCell ref="E1018:E1019"/>
    <mergeCell ref="F1018:F1019"/>
    <mergeCell ref="A1016:A1017"/>
    <mergeCell ref="B1016:B1017"/>
    <mergeCell ref="C1016:C1017"/>
    <mergeCell ref="D1016:D1017"/>
    <mergeCell ref="E1016:E1017"/>
    <mergeCell ref="F1016:F1017"/>
    <mergeCell ref="A1014:A1015"/>
    <mergeCell ref="B1014:B1015"/>
    <mergeCell ref="C1014:C1015"/>
    <mergeCell ref="D1014:D1015"/>
    <mergeCell ref="E1014:E1015"/>
    <mergeCell ref="F1014:F1015"/>
    <mergeCell ref="A1012:A1013"/>
    <mergeCell ref="B1012:B1013"/>
    <mergeCell ref="C1012:C1013"/>
    <mergeCell ref="D1012:D1013"/>
    <mergeCell ref="E1012:E1013"/>
    <mergeCell ref="F1012:F1013"/>
    <mergeCell ref="A1010:A1011"/>
    <mergeCell ref="B1010:B1011"/>
    <mergeCell ref="C1010:C1011"/>
    <mergeCell ref="D1010:D1011"/>
    <mergeCell ref="E1010:E1011"/>
    <mergeCell ref="F1010:F1011"/>
    <mergeCell ref="A1008:A1009"/>
    <mergeCell ref="B1008:B1009"/>
    <mergeCell ref="C1008:C1009"/>
    <mergeCell ref="D1008:D1009"/>
    <mergeCell ref="E1008:E1009"/>
    <mergeCell ref="F1008:F1009"/>
    <mergeCell ref="A1006:A1007"/>
    <mergeCell ref="B1006:B1007"/>
    <mergeCell ref="C1006:C1007"/>
    <mergeCell ref="D1006:D1007"/>
    <mergeCell ref="E1006:E1007"/>
    <mergeCell ref="F1006:F1007"/>
    <mergeCell ref="A1004:A1005"/>
    <mergeCell ref="B1004:B1005"/>
    <mergeCell ref="C1004:C1005"/>
    <mergeCell ref="D1004:D1005"/>
    <mergeCell ref="E1004:E1005"/>
    <mergeCell ref="F1004:F1005"/>
    <mergeCell ref="A985:A987"/>
    <mergeCell ref="B985:B987"/>
    <mergeCell ref="C985:C987"/>
    <mergeCell ref="D985:D987"/>
    <mergeCell ref="E985:E987"/>
    <mergeCell ref="F985:F987"/>
    <mergeCell ref="A982:A984"/>
    <mergeCell ref="B982:B984"/>
    <mergeCell ref="C982:C984"/>
    <mergeCell ref="D982:D984"/>
    <mergeCell ref="E982:E984"/>
    <mergeCell ref="F982:F984"/>
    <mergeCell ref="A979:A981"/>
    <mergeCell ref="B979:B981"/>
    <mergeCell ref="C979:C981"/>
    <mergeCell ref="D979:D981"/>
    <mergeCell ref="E979:E981"/>
    <mergeCell ref="F979:F981"/>
    <mergeCell ref="A976:A978"/>
    <mergeCell ref="B976:B978"/>
    <mergeCell ref="C976:C978"/>
    <mergeCell ref="D976:D978"/>
    <mergeCell ref="E976:E978"/>
    <mergeCell ref="F976:F978"/>
    <mergeCell ref="A973:A975"/>
    <mergeCell ref="B973:B975"/>
    <mergeCell ref="C973:C975"/>
    <mergeCell ref="D973:D975"/>
    <mergeCell ref="E973:E975"/>
    <mergeCell ref="F973:F975"/>
    <mergeCell ref="A970:A972"/>
    <mergeCell ref="B970:B972"/>
    <mergeCell ref="C970:C972"/>
    <mergeCell ref="D970:D972"/>
    <mergeCell ref="E970:E972"/>
    <mergeCell ref="F970:F972"/>
    <mergeCell ref="A967:A969"/>
    <mergeCell ref="B967:B969"/>
    <mergeCell ref="C967:C969"/>
    <mergeCell ref="D967:D969"/>
    <mergeCell ref="E967:E969"/>
    <mergeCell ref="F967:F969"/>
    <mergeCell ref="A964:A966"/>
    <mergeCell ref="B964:B966"/>
    <mergeCell ref="C964:C966"/>
    <mergeCell ref="D964:D966"/>
    <mergeCell ref="E964:E966"/>
    <mergeCell ref="F964:F966"/>
    <mergeCell ref="A961:A963"/>
    <mergeCell ref="B961:B963"/>
    <mergeCell ref="C961:C963"/>
    <mergeCell ref="D961:D963"/>
    <mergeCell ref="E961:E963"/>
    <mergeCell ref="F961:F963"/>
    <mergeCell ref="A958:A960"/>
    <mergeCell ref="B958:B960"/>
    <mergeCell ref="C958:C960"/>
    <mergeCell ref="D958:D960"/>
    <mergeCell ref="E958:E960"/>
    <mergeCell ref="F958:F960"/>
    <mergeCell ref="A955:A957"/>
    <mergeCell ref="B955:B957"/>
    <mergeCell ref="C955:C957"/>
    <mergeCell ref="D955:D957"/>
    <mergeCell ref="E955:E957"/>
    <mergeCell ref="F955:F957"/>
    <mergeCell ref="A952:A954"/>
    <mergeCell ref="B952:B954"/>
    <mergeCell ref="C952:C954"/>
    <mergeCell ref="D952:D954"/>
    <mergeCell ref="E952:E954"/>
    <mergeCell ref="F952:F954"/>
    <mergeCell ref="A949:A951"/>
    <mergeCell ref="B949:B951"/>
    <mergeCell ref="C949:C951"/>
    <mergeCell ref="D949:D951"/>
    <mergeCell ref="E949:E951"/>
    <mergeCell ref="F949:F951"/>
    <mergeCell ref="A946:A948"/>
    <mergeCell ref="B946:B948"/>
    <mergeCell ref="C946:C948"/>
    <mergeCell ref="D946:D948"/>
    <mergeCell ref="E946:E948"/>
    <mergeCell ref="F946:F948"/>
    <mergeCell ref="A943:A945"/>
    <mergeCell ref="B943:B945"/>
    <mergeCell ref="C943:C945"/>
    <mergeCell ref="D943:D945"/>
    <mergeCell ref="E943:E945"/>
    <mergeCell ref="F943:F945"/>
    <mergeCell ref="A940:A942"/>
    <mergeCell ref="B940:B942"/>
    <mergeCell ref="C940:C942"/>
    <mergeCell ref="D940:D942"/>
    <mergeCell ref="E940:E942"/>
    <mergeCell ref="F940:F942"/>
    <mergeCell ref="A937:A939"/>
    <mergeCell ref="B937:B939"/>
    <mergeCell ref="C937:C939"/>
    <mergeCell ref="D937:D939"/>
    <mergeCell ref="E937:E939"/>
    <mergeCell ref="F937:F939"/>
    <mergeCell ref="A934:A936"/>
    <mergeCell ref="B934:B936"/>
    <mergeCell ref="C934:C936"/>
    <mergeCell ref="D934:D936"/>
    <mergeCell ref="E934:E936"/>
    <mergeCell ref="F934:F936"/>
    <mergeCell ref="A931:A933"/>
    <mergeCell ref="B931:B933"/>
    <mergeCell ref="C931:C933"/>
    <mergeCell ref="D931:D933"/>
    <mergeCell ref="E931:E933"/>
    <mergeCell ref="F931:F933"/>
    <mergeCell ref="A928:A930"/>
    <mergeCell ref="B928:B930"/>
    <mergeCell ref="C928:C930"/>
    <mergeCell ref="D928:D930"/>
    <mergeCell ref="E928:E930"/>
    <mergeCell ref="F928:F930"/>
    <mergeCell ref="G922:G924"/>
    <mergeCell ref="H922:H924"/>
    <mergeCell ref="A925:A927"/>
    <mergeCell ref="B925:B927"/>
    <mergeCell ref="C925:C927"/>
    <mergeCell ref="D925:D927"/>
    <mergeCell ref="E925:E927"/>
    <mergeCell ref="F925:F927"/>
    <mergeCell ref="A922:A924"/>
    <mergeCell ref="B922:B924"/>
    <mergeCell ref="C922:C924"/>
    <mergeCell ref="D922:D924"/>
    <mergeCell ref="E922:E924"/>
    <mergeCell ref="F922:F924"/>
    <mergeCell ref="E916:E918"/>
    <mergeCell ref="F916:F918"/>
    <mergeCell ref="A919:A921"/>
    <mergeCell ref="B919:B921"/>
    <mergeCell ref="C919:C921"/>
    <mergeCell ref="D919:D921"/>
    <mergeCell ref="E919:E921"/>
    <mergeCell ref="F919:F921"/>
    <mergeCell ref="C913:C915"/>
    <mergeCell ref="D913:D915"/>
    <mergeCell ref="A916:A918"/>
    <mergeCell ref="B916:B918"/>
    <mergeCell ref="C916:C918"/>
    <mergeCell ref="D916:D918"/>
    <mergeCell ref="A913:A915"/>
    <mergeCell ref="B913:B915"/>
    <mergeCell ref="A910:A912"/>
    <mergeCell ref="B910:B912"/>
    <mergeCell ref="C910:C912"/>
    <mergeCell ref="D910:D912"/>
    <mergeCell ref="E910:E912"/>
    <mergeCell ref="F910:F912"/>
    <mergeCell ref="G901:G903"/>
    <mergeCell ref="H901:H903"/>
    <mergeCell ref="A904:A906"/>
    <mergeCell ref="B904:B906"/>
    <mergeCell ref="C904:C906"/>
    <mergeCell ref="D904:D906"/>
    <mergeCell ref="E904:E906"/>
    <mergeCell ref="F904:F906"/>
    <mergeCell ref="A901:A903"/>
    <mergeCell ref="B901:B903"/>
    <mergeCell ref="C901:C903"/>
    <mergeCell ref="D901:D903"/>
    <mergeCell ref="E901:E903"/>
    <mergeCell ref="F901:F903"/>
    <mergeCell ref="H895:H897"/>
    <mergeCell ref="A898:A900"/>
    <mergeCell ref="B898:B900"/>
    <mergeCell ref="C898:C900"/>
    <mergeCell ref="D898:D900"/>
    <mergeCell ref="E898:E900"/>
    <mergeCell ref="F898:F900"/>
    <mergeCell ref="G898:G900"/>
    <mergeCell ref="H898:H900"/>
    <mergeCell ref="G892:G894"/>
    <mergeCell ref="H892:H894"/>
    <mergeCell ref="A895:A897"/>
    <mergeCell ref="B895:B897"/>
    <mergeCell ref="C895:C897"/>
    <mergeCell ref="D895:D897"/>
    <mergeCell ref="E895:E897"/>
    <mergeCell ref="F895:F897"/>
    <mergeCell ref="G895:G897"/>
    <mergeCell ref="B890:B891"/>
    <mergeCell ref="C890:C891"/>
    <mergeCell ref="D890:D891"/>
    <mergeCell ref="E890:E891"/>
    <mergeCell ref="F890:F891"/>
    <mergeCell ref="A892:A894"/>
    <mergeCell ref="B892:B894"/>
    <mergeCell ref="C892:C894"/>
    <mergeCell ref="D892:D894"/>
    <mergeCell ref="E892:E894"/>
    <mergeCell ref="C888:C889"/>
    <mergeCell ref="D888:D889"/>
    <mergeCell ref="E888:E889"/>
    <mergeCell ref="F888:F889"/>
    <mergeCell ref="A886:A887"/>
    <mergeCell ref="B886:B887"/>
    <mergeCell ref="C886:C887"/>
    <mergeCell ref="D886:D887"/>
    <mergeCell ref="E886:E887"/>
    <mergeCell ref="F886:F887"/>
    <mergeCell ref="A884:A885"/>
    <mergeCell ref="B884:B885"/>
    <mergeCell ref="C884:C885"/>
    <mergeCell ref="D884:D885"/>
    <mergeCell ref="E884:E885"/>
    <mergeCell ref="F884:F885"/>
    <mergeCell ref="A882:A883"/>
    <mergeCell ref="B882:B883"/>
    <mergeCell ref="C882:C883"/>
    <mergeCell ref="D882:D883"/>
    <mergeCell ref="E882:E883"/>
    <mergeCell ref="F882:F883"/>
    <mergeCell ref="A880:A881"/>
    <mergeCell ref="B880:B881"/>
    <mergeCell ref="C880:C881"/>
    <mergeCell ref="D880:D881"/>
    <mergeCell ref="E880:E881"/>
    <mergeCell ref="F880:F881"/>
    <mergeCell ref="A878:A879"/>
    <mergeCell ref="B878:B879"/>
    <mergeCell ref="C878:C879"/>
    <mergeCell ref="D878:D879"/>
    <mergeCell ref="E878:E879"/>
    <mergeCell ref="F878:F879"/>
    <mergeCell ref="A876:A877"/>
    <mergeCell ref="B876:B877"/>
    <mergeCell ref="C876:C877"/>
    <mergeCell ref="D876:D877"/>
    <mergeCell ref="E876:E877"/>
    <mergeCell ref="F876:F877"/>
    <mergeCell ref="A874:A875"/>
    <mergeCell ref="B874:B875"/>
    <mergeCell ref="C874:C875"/>
    <mergeCell ref="D874:D875"/>
    <mergeCell ref="E874:E875"/>
    <mergeCell ref="F874:F875"/>
    <mergeCell ref="F870:F871"/>
    <mergeCell ref="A872:A873"/>
    <mergeCell ref="B872:B873"/>
    <mergeCell ref="C872:C873"/>
    <mergeCell ref="D872:D873"/>
    <mergeCell ref="E872:E873"/>
    <mergeCell ref="F872:F873"/>
    <mergeCell ref="B868:B869"/>
    <mergeCell ref="C868:C869"/>
    <mergeCell ref="D868:D869"/>
    <mergeCell ref="E868:E869"/>
    <mergeCell ref="F868:F869"/>
    <mergeCell ref="A870:A871"/>
    <mergeCell ref="B870:B871"/>
    <mergeCell ref="C870:C871"/>
    <mergeCell ref="D870:D871"/>
    <mergeCell ref="E870:E871"/>
    <mergeCell ref="A866:A867"/>
    <mergeCell ref="B866:B867"/>
    <mergeCell ref="C866:C867"/>
    <mergeCell ref="D866:D867"/>
    <mergeCell ref="E866:E867"/>
    <mergeCell ref="F866:F867"/>
    <mergeCell ref="A864:A865"/>
    <mergeCell ref="B864:B865"/>
    <mergeCell ref="C864:C865"/>
    <mergeCell ref="D864:D865"/>
    <mergeCell ref="E864:E865"/>
    <mergeCell ref="F864:F865"/>
    <mergeCell ref="A862:A863"/>
    <mergeCell ref="B862:B863"/>
    <mergeCell ref="C862:C863"/>
    <mergeCell ref="D862:D863"/>
    <mergeCell ref="E862:E863"/>
    <mergeCell ref="F862:F863"/>
    <mergeCell ref="F858:F859"/>
    <mergeCell ref="A860:A861"/>
    <mergeCell ref="B860:B861"/>
    <mergeCell ref="C860:C861"/>
    <mergeCell ref="D860:D861"/>
    <mergeCell ref="E860:E861"/>
    <mergeCell ref="F860:F861"/>
    <mergeCell ref="B856:B857"/>
    <mergeCell ref="C856:C857"/>
    <mergeCell ref="D856:D857"/>
    <mergeCell ref="E856:E857"/>
    <mergeCell ref="F856:F857"/>
    <mergeCell ref="A858:A859"/>
    <mergeCell ref="B858:B859"/>
    <mergeCell ref="C858:C859"/>
    <mergeCell ref="D858:D859"/>
    <mergeCell ref="E858:E859"/>
    <mergeCell ref="A854:A855"/>
    <mergeCell ref="B854:B855"/>
    <mergeCell ref="C854:C855"/>
    <mergeCell ref="D854:D855"/>
    <mergeCell ref="E854:E855"/>
    <mergeCell ref="F854:F855"/>
    <mergeCell ref="A852:A853"/>
    <mergeCell ref="B852:B853"/>
    <mergeCell ref="C852:C853"/>
    <mergeCell ref="D852:D853"/>
    <mergeCell ref="E852:E853"/>
    <mergeCell ref="F852:F853"/>
    <mergeCell ref="F848:F849"/>
    <mergeCell ref="A850:A851"/>
    <mergeCell ref="B850:B851"/>
    <mergeCell ref="C850:C851"/>
    <mergeCell ref="D850:D851"/>
    <mergeCell ref="E850:E851"/>
    <mergeCell ref="F850:F851"/>
    <mergeCell ref="A826:A828"/>
    <mergeCell ref="B826:B828"/>
    <mergeCell ref="C826:C828"/>
    <mergeCell ref="E826:E828"/>
    <mergeCell ref="F826:F828"/>
    <mergeCell ref="A848:A849"/>
    <mergeCell ref="B848:B849"/>
    <mergeCell ref="C848:C849"/>
    <mergeCell ref="D848:D849"/>
    <mergeCell ref="E848:E849"/>
    <mergeCell ref="A820:A822"/>
    <mergeCell ref="B820:B822"/>
    <mergeCell ref="C820:C822"/>
    <mergeCell ref="E820:E822"/>
    <mergeCell ref="F820:F822"/>
    <mergeCell ref="A823:A825"/>
    <mergeCell ref="B823:B825"/>
    <mergeCell ref="C823:C825"/>
    <mergeCell ref="E823:E825"/>
    <mergeCell ref="F823:F825"/>
    <mergeCell ref="A814:A816"/>
    <mergeCell ref="B814:B816"/>
    <mergeCell ref="C814:C816"/>
    <mergeCell ref="E814:E816"/>
    <mergeCell ref="F814:F816"/>
    <mergeCell ref="A817:A819"/>
    <mergeCell ref="B817:B819"/>
    <mergeCell ref="C817:C819"/>
    <mergeCell ref="E817:E819"/>
    <mergeCell ref="F817:F819"/>
    <mergeCell ref="A808:A810"/>
    <mergeCell ref="B808:B810"/>
    <mergeCell ref="C808:C810"/>
    <mergeCell ref="E808:E810"/>
    <mergeCell ref="F808:F810"/>
    <mergeCell ref="A811:A813"/>
    <mergeCell ref="B811:B813"/>
    <mergeCell ref="C811:C813"/>
    <mergeCell ref="E811:E813"/>
    <mergeCell ref="F811:F813"/>
    <mergeCell ref="A805:A807"/>
    <mergeCell ref="B805:B807"/>
    <mergeCell ref="C805:C807"/>
    <mergeCell ref="D805:D807"/>
    <mergeCell ref="E805:E807"/>
    <mergeCell ref="F805:F807"/>
    <mergeCell ref="A802:A804"/>
    <mergeCell ref="B802:B804"/>
    <mergeCell ref="C802:C804"/>
    <mergeCell ref="D802:D804"/>
    <mergeCell ref="E802:E804"/>
    <mergeCell ref="F802:F804"/>
    <mergeCell ref="A799:A801"/>
    <mergeCell ref="B799:B801"/>
    <mergeCell ref="C799:C801"/>
    <mergeCell ref="D799:D801"/>
    <mergeCell ref="E799:E801"/>
    <mergeCell ref="F799:F801"/>
    <mergeCell ref="A796:A798"/>
    <mergeCell ref="B796:B798"/>
    <mergeCell ref="C796:C798"/>
    <mergeCell ref="D796:D798"/>
    <mergeCell ref="E796:E798"/>
    <mergeCell ref="F796:F798"/>
    <mergeCell ref="A793:A795"/>
    <mergeCell ref="B793:B795"/>
    <mergeCell ref="C793:C795"/>
    <mergeCell ref="D793:D795"/>
    <mergeCell ref="E793:E795"/>
    <mergeCell ref="F793:F795"/>
    <mergeCell ref="A790:A792"/>
    <mergeCell ref="B790:B792"/>
    <mergeCell ref="C790:C792"/>
    <mergeCell ref="D790:D792"/>
    <mergeCell ref="E790:E792"/>
    <mergeCell ref="F790:F792"/>
    <mergeCell ref="A787:A789"/>
    <mergeCell ref="B787:B789"/>
    <mergeCell ref="C787:C789"/>
    <mergeCell ref="D787:D789"/>
    <mergeCell ref="E787:E789"/>
    <mergeCell ref="F787:F789"/>
    <mergeCell ref="A784:A786"/>
    <mergeCell ref="B784:B786"/>
    <mergeCell ref="C784:C786"/>
    <mergeCell ref="D784:D786"/>
    <mergeCell ref="E784:E786"/>
    <mergeCell ref="F784:F786"/>
    <mergeCell ref="A781:A783"/>
    <mergeCell ref="B781:B783"/>
    <mergeCell ref="C781:C783"/>
    <mergeCell ref="D781:D783"/>
    <mergeCell ref="E781:E783"/>
    <mergeCell ref="F781:F783"/>
    <mergeCell ref="A778:A780"/>
    <mergeCell ref="B778:B780"/>
    <mergeCell ref="C778:C780"/>
    <mergeCell ref="D778:D780"/>
    <mergeCell ref="E778:E780"/>
    <mergeCell ref="F778:F780"/>
    <mergeCell ref="A775:A777"/>
    <mergeCell ref="B775:B777"/>
    <mergeCell ref="C775:C777"/>
    <mergeCell ref="D775:D777"/>
    <mergeCell ref="E775:E777"/>
    <mergeCell ref="F775:F777"/>
    <mergeCell ref="A772:A774"/>
    <mergeCell ref="B772:B774"/>
    <mergeCell ref="C772:C774"/>
    <mergeCell ref="D772:D774"/>
    <mergeCell ref="E772:E774"/>
    <mergeCell ref="F772:F774"/>
    <mergeCell ref="A769:A771"/>
    <mergeCell ref="B769:B771"/>
    <mergeCell ref="C769:C771"/>
    <mergeCell ref="D769:D771"/>
    <mergeCell ref="E769:E771"/>
    <mergeCell ref="F769:F771"/>
    <mergeCell ref="A766:A768"/>
    <mergeCell ref="B766:B768"/>
    <mergeCell ref="C766:C768"/>
    <mergeCell ref="D766:D768"/>
    <mergeCell ref="E766:E768"/>
    <mergeCell ref="F766:F768"/>
    <mergeCell ref="A763:A765"/>
    <mergeCell ref="B763:B765"/>
    <mergeCell ref="C763:C765"/>
    <mergeCell ref="D763:D765"/>
    <mergeCell ref="E763:E765"/>
    <mergeCell ref="F763:F765"/>
    <mergeCell ref="A760:A762"/>
    <mergeCell ref="B760:B762"/>
    <mergeCell ref="C760:C762"/>
    <mergeCell ref="D760:D762"/>
    <mergeCell ref="E760:E762"/>
    <mergeCell ref="F760:F762"/>
    <mergeCell ref="A757:A759"/>
    <mergeCell ref="B757:B759"/>
    <mergeCell ref="C757:C759"/>
    <mergeCell ref="D757:D759"/>
    <mergeCell ref="E757:E759"/>
    <mergeCell ref="F757:F759"/>
    <mergeCell ref="A754:A756"/>
    <mergeCell ref="B754:B756"/>
    <mergeCell ref="C754:C756"/>
    <mergeCell ref="D754:D756"/>
    <mergeCell ref="E754:E756"/>
    <mergeCell ref="F754:F756"/>
    <mergeCell ref="A751:A753"/>
    <mergeCell ref="B751:B753"/>
    <mergeCell ref="C751:C753"/>
    <mergeCell ref="D751:D753"/>
    <mergeCell ref="E751:E753"/>
    <mergeCell ref="F751:F753"/>
    <mergeCell ref="A748:A750"/>
    <mergeCell ref="B748:B750"/>
    <mergeCell ref="C748:C750"/>
    <mergeCell ref="D748:D750"/>
    <mergeCell ref="E748:E750"/>
    <mergeCell ref="F748:F750"/>
    <mergeCell ref="A745:A747"/>
    <mergeCell ref="B745:B747"/>
    <mergeCell ref="C745:C747"/>
    <mergeCell ref="D745:D747"/>
    <mergeCell ref="E745:E747"/>
    <mergeCell ref="F745:F747"/>
    <mergeCell ref="A742:A744"/>
    <mergeCell ref="B742:B744"/>
    <mergeCell ref="C742:C744"/>
    <mergeCell ref="D742:D744"/>
    <mergeCell ref="E742:E744"/>
    <mergeCell ref="F742:F744"/>
    <mergeCell ref="A739:A741"/>
    <mergeCell ref="B739:B741"/>
    <mergeCell ref="C739:C741"/>
    <mergeCell ref="D739:D741"/>
    <mergeCell ref="E739:E741"/>
    <mergeCell ref="F739:F741"/>
    <mergeCell ref="A736:A738"/>
    <mergeCell ref="B736:B738"/>
    <mergeCell ref="C736:C738"/>
    <mergeCell ref="D736:D738"/>
    <mergeCell ref="E736:E738"/>
    <mergeCell ref="F736:F738"/>
    <mergeCell ref="A733:A735"/>
    <mergeCell ref="B733:B735"/>
    <mergeCell ref="C733:C735"/>
    <mergeCell ref="D733:D735"/>
    <mergeCell ref="E733:E735"/>
    <mergeCell ref="F733:F735"/>
    <mergeCell ref="A730:A732"/>
    <mergeCell ref="B730:B732"/>
    <mergeCell ref="C730:C732"/>
    <mergeCell ref="D730:D732"/>
    <mergeCell ref="E730:E732"/>
    <mergeCell ref="F730:F732"/>
    <mergeCell ref="A727:A729"/>
    <mergeCell ref="B727:B729"/>
    <mergeCell ref="C727:C729"/>
    <mergeCell ref="D727:D729"/>
    <mergeCell ref="E727:E729"/>
    <mergeCell ref="F727:F729"/>
    <mergeCell ref="A724:A726"/>
    <mergeCell ref="B724:B726"/>
    <mergeCell ref="C724:C726"/>
    <mergeCell ref="D724:D726"/>
    <mergeCell ref="E724:E726"/>
    <mergeCell ref="F724:F726"/>
    <mergeCell ref="A721:A723"/>
    <mergeCell ref="B721:B723"/>
    <mergeCell ref="C721:C723"/>
    <mergeCell ref="D721:D723"/>
    <mergeCell ref="E721:E723"/>
    <mergeCell ref="F721:F723"/>
    <mergeCell ref="A718:A720"/>
    <mergeCell ref="B718:B720"/>
    <mergeCell ref="C718:C720"/>
    <mergeCell ref="D718:D720"/>
    <mergeCell ref="E718:E720"/>
    <mergeCell ref="F718:F720"/>
    <mergeCell ref="A715:A717"/>
    <mergeCell ref="B715:B717"/>
    <mergeCell ref="C715:C717"/>
    <mergeCell ref="D715:D717"/>
    <mergeCell ref="E715:E717"/>
    <mergeCell ref="F715:F717"/>
    <mergeCell ref="A712:A714"/>
    <mergeCell ref="B712:B714"/>
    <mergeCell ref="C712:C714"/>
    <mergeCell ref="D712:D714"/>
    <mergeCell ref="E712:E714"/>
    <mergeCell ref="F712:F714"/>
    <mergeCell ref="A709:A711"/>
    <mergeCell ref="B709:B711"/>
    <mergeCell ref="C709:C711"/>
    <mergeCell ref="D709:D711"/>
    <mergeCell ref="E709:E711"/>
    <mergeCell ref="F709:F711"/>
    <mergeCell ref="A706:A708"/>
    <mergeCell ref="B706:B708"/>
    <mergeCell ref="C706:C708"/>
    <mergeCell ref="D706:D708"/>
    <mergeCell ref="E706:E708"/>
    <mergeCell ref="F706:F708"/>
    <mergeCell ref="A703:A705"/>
    <mergeCell ref="B703:B705"/>
    <mergeCell ref="C703:C705"/>
    <mergeCell ref="D703:D705"/>
    <mergeCell ref="E703:E705"/>
    <mergeCell ref="F703:F705"/>
    <mergeCell ref="A700:A702"/>
    <mergeCell ref="B700:B702"/>
    <mergeCell ref="C700:C702"/>
    <mergeCell ref="D700:D702"/>
    <mergeCell ref="E700:E702"/>
    <mergeCell ref="F700:F702"/>
    <mergeCell ref="A697:A699"/>
    <mergeCell ref="B697:B699"/>
    <mergeCell ref="C697:C699"/>
    <mergeCell ref="D697:D699"/>
    <mergeCell ref="E697:E699"/>
    <mergeCell ref="F697:F699"/>
    <mergeCell ref="A694:A696"/>
    <mergeCell ref="B694:B696"/>
    <mergeCell ref="C694:C696"/>
    <mergeCell ref="D694:D696"/>
    <mergeCell ref="E694:E696"/>
    <mergeCell ref="F694:F696"/>
    <mergeCell ref="A691:A693"/>
    <mergeCell ref="B691:B693"/>
    <mergeCell ref="C691:C693"/>
    <mergeCell ref="D691:D693"/>
    <mergeCell ref="E691:E693"/>
    <mergeCell ref="F691:F693"/>
    <mergeCell ref="A688:A690"/>
    <mergeCell ref="B688:B690"/>
    <mergeCell ref="C688:C690"/>
    <mergeCell ref="D688:D690"/>
    <mergeCell ref="E688:E690"/>
    <mergeCell ref="F688:F690"/>
    <mergeCell ref="A685:A687"/>
    <mergeCell ref="B685:B687"/>
    <mergeCell ref="C685:C687"/>
    <mergeCell ref="D685:D687"/>
    <mergeCell ref="E685:E687"/>
    <mergeCell ref="F685:F687"/>
    <mergeCell ref="A682:A684"/>
    <mergeCell ref="B682:B684"/>
    <mergeCell ref="C682:C684"/>
    <mergeCell ref="D682:D684"/>
    <mergeCell ref="E682:E684"/>
    <mergeCell ref="F682:F684"/>
    <mergeCell ref="B676:B678"/>
    <mergeCell ref="C676:C678"/>
    <mergeCell ref="D676:D678"/>
    <mergeCell ref="B679:B681"/>
    <mergeCell ref="C679:C681"/>
    <mergeCell ref="D679:D681"/>
    <mergeCell ref="B667:B669"/>
    <mergeCell ref="C667:C669"/>
    <mergeCell ref="D667:D669"/>
    <mergeCell ref="C670:C672"/>
    <mergeCell ref="D670:D672"/>
    <mergeCell ref="B673:B675"/>
    <mergeCell ref="C673:C675"/>
    <mergeCell ref="D673:D675"/>
    <mergeCell ref="B661:B663"/>
    <mergeCell ref="C661:C663"/>
    <mergeCell ref="D661:D663"/>
    <mergeCell ref="B664:B666"/>
    <mergeCell ref="C664:C666"/>
    <mergeCell ref="D664:D666"/>
    <mergeCell ref="B658:B660"/>
    <mergeCell ref="C658:C660"/>
    <mergeCell ref="D658:D660"/>
    <mergeCell ref="C645:C646"/>
    <mergeCell ref="D645:D646"/>
    <mergeCell ref="F645:F646"/>
    <mergeCell ref="B649:B651"/>
    <mergeCell ref="C649:C651"/>
    <mergeCell ref="D649:D651"/>
    <mergeCell ref="A635:A637"/>
    <mergeCell ref="B635:B637"/>
    <mergeCell ref="C635:C637"/>
    <mergeCell ref="D635:D637"/>
    <mergeCell ref="E635:E637"/>
    <mergeCell ref="F635:F637"/>
    <mergeCell ref="A632:A634"/>
    <mergeCell ref="B632:B634"/>
    <mergeCell ref="C632:C634"/>
    <mergeCell ref="D632:D634"/>
    <mergeCell ref="E632:E634"/>
    <mergeCell ref="F632:F634"/>
    <mergeCell ref="F659:F660"/>
    <mergeCell ref="F629:F631"/>
    <mergeCell ref="A626:A628"/>
    <mergeCell ref="B626:B628"/>
    <mergeCell ref="C626:C628"/>
    <mergeCell ref="D626:D628"/>
    <mergeCell ref="E626:E628"/>
    <mergeCell ref="F626:F628"/>
    <mergeCell ref="A623:A625"/>
    <mergeCell ref="B623:B625"/>
    <mergeCell ref="C623:C625"/>
    <mergeCell ref="D623:D625"/>
    <mergeCell ref="E623:E625"/>
    <mergeCell ref="F623:F625"/>
    <mergeCell ref="A620:A622"/>
    <mergeCell ref="B620:B622"/>
    <mergeCell ref="C620:C622"/>
    <mergeCell ref="D620:D622"/>
    <mergeCell ref="E620:E622"/>
    <mergeCell ref="F620:F622"/>
    <mergeCell ref="A617:A619"/>
    <mergeCell ref="B617:B619"/>
    <mergeCell ref="C617:C619"/>
    <mergeCell ref="D617:D619"/>
    <mergeCell ref="E617:E619"/>
    <mergeCell ref="F617:F619"/>
    <mergeCell ref="A614:A616"/>
    <mergeCell ref="B614:B616"/>
    <mergeCell ref="C614:C616"/>
    <mergeCell ref="D614:D616"/>
    <mergeCell ref="E614:E616"/>
    <mergeCell ref="F614:F616"/>
    <mergeCell ref="A611:A613"/>
    <mergeCell ref="B611:B613"/>
    <mergeCell ref="C611:C613"/>
    <mergeCell ref="D611:D613"/>
    <mergeCell ref="E611:E613"/>
    <mergeCell ref="F611:F613"/>
    <mergeCell ref="A608:A610"/>
    <mergeCell ref="B608:B610"/>
    <mergeCell ref="C608:C610"/>
    <mergeCell ref="D608:D610"/>
    <mergeCell ref="E608:E610"/>
    <mergeCell ref="F608:F610"/>
    <mergeCell ref="A605:A607"/>
    <mergeCell ref="B605:B607"/>
    <mergeCell ref="C605:C607"/>
    <mergeCell ref="D605:D607"/>
    <mergeCell ref="E605:E607"/>
    <mergeCell ref="F605:F607"/>
    <mergeCell ref="A602:A604"/>
    <mergeCell ref="B602:B604"/>
    <mergeCell ref="C602:C604"/>
    <mergeCell ref="D602:D604"/>
    <mergeCell ref="E602:E604"/>
    <mergeCell ref="F602:F604"/>
    <mergeCell ref="A599:A601"/>
    <mergeCell ref="B599:B601"/>
    <mergeCell ref="C599:C601"/>
    <mergeCell ref="D599:D601"/>
    <mergeCell ref="E599:E601"/>
    <mergeCell ref="F599:F601"/>
    <mergeCell ref="A597:A598"/>
    <mergeCell ref="B597:B598"/>
    <mergeCell ref="C597:C598"/>
    <mergeCell ref="D597:D598"/>
    <mergeCell ref="E597:E598"/>
    <mergeCell ref="F597:F598"/>
    <mergeCell ref="A595:A596"/>
    <mergeCell ref="B595:B596"/>
    <mergeCell ref="C595:C596"/>
    <mergeCell ref="D595:D596"/>
    <mergeCell ref="E595:E596"/>
    <mergeCell ref="F595:F596"/>
    <mergeCell ref="A593:A594"/>
    <mergeCell ref="B593:B594"/>
    <mergeCell ref="C593:C594"/>
    <mergeCell ref="D593:D594"/>
    <mergeCell ref="E593:E594"/>
    <mergeCell ref="F593:F594"/>
    <mergeCell ref="A591:A592"/>
    <mergeCell ref="B591:B592"/>
    <mergeCell ref="C591:C592"/>
    <mergeCell ref="D591:D592"/>
    <mergeCell ref="E591:E592"/>
    <mergeCell ref="F591:F592"/>
    <mergeCell ref="A589:A590"/>
    <mergeCell ref="B589:B590"/>
    <mergeCell ref="C589:C590"/>
    <mergeCell ref="D589:D590"/>
    <mergeCell ref="E589:E590"/>
    <mergeCell ref="F589:F590"/>
    <mergeCell ref="A587:A588"/>
    <mergeCell ref="B587:B588"/>
    <mergeCell ref="C587:C588"/>
    <mergeCell ref="D587:D588"/>
    <mergeCell ref="E587:E588"/>
    <mergeCell ref="F587:F588"/>
    <mergeCell ref="A585:A586"/>
    <mergeCell ref="B585:B586"/>
    <mergeCell ref="C585:C586"/>
    <mergeCell ref="D585:D586"/>
    <mergeCell ref="E585:E586"/>
    <mergeCell ref="F585:F586"/>
    <mergeCell ref="A583:A584"/>
    <mergeCell ref="B583:B584"/>
    <mergeCell ref="C583:C584"/>
    <mergeCell ref="D583:D584"/>
    <mergeCell ref="E583:E584"/>
    <mergeCell ref="F583:F584"/>
    <mergeCell ref="A581:A582"/>
    <mergeCell ref="B581:B582"/>
    <mergeCell ref="C581:C582"/>
    <mergeCell ref="D581:D582"/>
    <mergeCell ref="E581:E582"/>
    <mergeCell ref="F581:F582"/>
    <mergeCell ref="A579:A580"/>
    <mergeCell ref="B579:B580"/>
    <mergeCell ref="C579:C580"/>
    <mergeCell ref="D579:D580"/>
    <mergeCell ref="E579:E580"/>
    <mergeCell ref="F579:F580"/>
    <mergeCell ref="A577:A578"/>
    <mergeCell ref="B577:B578"/>
    <mergeCell ref="C577:C578"/>
    <mergeCell ref="D577:D578"/>
    <mergeCell ref="E577:E578"/>
    <mergeCell ref="F577:F578"/>
    <mergeCell ref="A575:A576"/>
    <mergeCell ref="B575:B576"/>
    <mergeCell ref="C575:C576"/>
    <mergeCell ref="D575:D576"/>
    <mergeCell ref="E575:E576"/>
    <mergeCell ref="F575:F576"/>
    <mergeCell ref="A573:A574"/>
    <mergeCell ref="B573:B574"/>
    <mergeCell ref="C573:C574"/>
    <mergeCell ref="D573:D574"/>
    <mergeCell ref="E573:E574"/>
    <mergeCell ref="F573:F574"/>
    <mergeCell ref="A570:A572"/>
    <mergeCell ref="B570:B572"/>
    <mergeCell ref="C570:C572"/>
    <mergeCell ref="D570:D572"/>
    <mergeCell ref="E570:E572"/>
    <mergeCell ref="F570:F572"/>
    <mergeCell ref="A567:A569"/>
    <mergeCell ref="B567:B569"/>
    <mergeCell ref="C567:C569"/>
    <mergeCell ref="D567:D569"/>
    <mergeCell ref="E567:E569"/>
    <mergeCell ref="F567:F569"/>
    <mergeCell ref="A564:A566"/>
    <mergeCell ref="B564:B566"/>
    <mergeCell ref="C564:C566"/>
    <mergeCell ref="D564:D566"/>
    <mergeCell ref="E564:E566"/>
    <mergeCell ref="F564:F566"/>
    <mergeCell ref="A561:A563"/>
    <mergeCell ref="B561:B563"/>
    <mergeCell ref="C561:C563"/>
    <mergeCell ref="D561:D563"/>
    <mergeCell ref="E561:E563"/>
    <mergeCell ref="F561:F563"/>
    <mergeCell ref="A558:A560"/>
    <mergeCell ref="B558:B560"/>
    <mergeCell ref="C558:C560"/>
    <mergeCell ref="D558:D560"/>
    <mergeCell ref="E558:E560"/>
    <mergeCell ref="F558:F560"/>
    <mergeCell ref="A555:A557"/>
    <mergeCell ref="B555:B557"/>
    <mergeCell ref="C555:C557"/>
    <mergeCell ref="D555:D557"/>
    <mergeCell ref="E555:E557"/>
    <mergeCell ref="F555:F557"/>
    <mergeCell ref="A552:A554"/>
    <mergeCell ref="B552:B554"/>
    <mergeCell ref="C552:C554"/>
    <mergeCell ref="D552:D554"/>
    <mergeCell ref="E552:E554"/>
    <mergeCell ref="F552:F554"/>
    <mergeCell ref="A549:A551"/>
    <mergeCell ref="B549:B551"/>
    <mergeCell ref="C549:C551"/>
    <mergeCell ref="D549:D551"/>
    <mergeCell ref="E549:E551"/>
    <mergeCell ref="F549:F551"/>
    <mergeCell ref="A546:A548"/>
    <mergeCell ref="B546:B548"/>
    <mergeCell ref="C546:C548"/>
    <mergeCell ref="D546:D548"/>
    <mergeCell ref="E546:E548"/>
    <mergeCell ref="F546:F548"/>
    <mergeCell ref="A543:A545"/>
    <mergeCell ref="B543:B545"/>
    <mergeCell ref="C543:C545"/>
    <mergeCell ref="D543:D545"/>
    <mergeCell ref="E543:E545"/>
    <mergeCell ref="F543:F545"/>
    <mergeCell ref="A540:A542"/>
    <mergeCell ref="B540:B542"/>
    <mergeCell ref="C540:C542"/>
    <mergeCell ref="D540:D542"/>
    <mergeCell ref="E540:E542"/>
    <mergeCell ref="F540:F542"/>
    <mergeCell ref="A537:A539"/>
    <mergeCell ref="B537:B539"/>
    <mergeCell ref="C537:C539"/>
    <mergeCell ref="D537:D539"/>
    <mergeCell ref="E537:E539"/>
    <mergeCell ref="F537:F539"/>
    <mergeCell ref="A534:A536"/>
    <mergeCell ref="B534:B536"/>
    <mergeCell ref="C534:C536"/>
    <mergeCell ref="D534:D536"/>
    <mergeCell ref="E534:E536"/>
    <mergeCell ref="F534:F536"/>
    <mergeCell ref="A531:A533"/>
    <mergeCell ref="B531:B533"/>
    <mergeCell ref="C531:C533"/>
    <mergeCell ref="D531:D533"/>
    <mergeCell ref="E531:E533"/>
    <mergeCell ref="F531:F533"/>
    <mergeCell ref="A528:A530"/>
    <mergeCell ref="B528:B530"/>
    <mergeCell ref="C528:C530"/>
    <mergeCell ref="D528:D530"/>
    <mergeCell ref="E528:E530"/>
    <mergeCell ref="F528:F530"/>
    <mergeCell ref="A525:A527"/>
    <mergeCell ref="B525:B527"/>
    <mergeCell ref="C525:C527"/>
    <mergeCell ref="D525:D527"/>
    <mergeCell ref="E525:E527"/>
    <mergeCell ref="F525:F527"/>
    <mergeCell ref="A522:A524"/>
    <mergeCell ref="B522:B524"/>
    <mergeCell ref="C522:C524"/>
    <mergeCell ref="D522:D524"/>
    <mergeCell ref="E522:E524"/>
    <mergeCell ref="F522:F524"/>
    <mergeCell ref="A519:A521"/>
    <mergeCell ref="B519:B521"/>
    <mergeCell ref="C519:C521"/>
    <mergeCell ref="D519:D521"/>
    <mergeCell ref="E519:E521"/>
    <mergeCell ref="F519:F521"/>
    <mergeCell ref="A516:A518"/>
    <mergeCell ref="B516:B518"/>
    <mergeCell ref="C516:C518"/>
    <mergeCell ref="D516:D518"/>
    <mergeCell ref="E516:E518"/>
    <mergeCell ref="F516:F518"/>
    <mergeCell ref="A513:A515"/>
    <mergeCell ref="B513:B515"/>
    <mergeCell ref="C513:C515"/>
    <mergeCell ref="D513:D515"/>
    <mergeCell ref="E513:E515"/>
    <mergeCell ref="F513:F515"/>
    <mergeCell ref="A510:A512"/>
    <mergeCell ref="B510:B512"/>
    <mergeCell ref="C510:C512"/>
    <mergeCell ref="D510:D512"/>
    <mergeCell ref="E510:E512"/>
    <mergeCell ref="F510:F512"/>
    <mergeCell ref="A507:A509"/>
    <mergeCell ref="B507:B509"/>
    <mergeCell ref="C507:C509"/>
    <mergeCell ref="D507:D509"/>
    <mergeCell ref="E507:E509"/>
    <mergeCell ref="F507:F509"/>
    <mergeCell ref="A499:A500"/>
    <mergeCell ref="B499:B500"/>
    <mergeCell ref="C499:C500"/>
    <mergeCell ref="D499:D500"/>
    <mergeCell ref="E499:E500"/>
    <mergeCell ref="F499:F500"/>
    <mergeCell ref="A497:A498"/>
    <mergeCell ref="B497:B498"/>
    <mergeCell ref="C497:C498"/>
    <mergeCell ref="D497:D498"/>
    <mergeCell ref="E497:E498"/>
    <mergeCell ref="F497:F498"/>
    <mergeCell ref="A495:A496"/>
    <mergeCell ref="B495:B496"/>
    <mergeCell ref="C495:C496"/>
    <mergeCell ref="D495:D496"/>
    <mergeCell ref="E495:E496"/>
    <mergeCell ref="F495:F496"/>
    <mergeCell ref="A493:A494"/>
    <mergeCell ref="B493:B494"/>
    <mergeCell ref="C493:C494"/>
    <mergeCell ref="D493:D494"/>
    <mergeCell ref="E493:E494"/>
    <mergeCell ref="F493:F494"/>
    <mergeCell ref="A491:A492"/>
    <mergeCell ref="B491:B492"/>
    <mergeCell ref="C491:C492"/>
    <mergeCell ref="D491:D492"/>
    <mergeCell ref="E491:E492"/>
    <mergeCell ref="F491:F492"/>
    <mergeCell ref="A489:A490"/>
    <mergeCell ref="B489:B490"/>
    <mergeCell ref="C489:C490"/>
    <mergeCell ref="D489:D490"/>
    <mergeCell ref="E489:E490"/>
    <mergeCell ref="F489:F490"/>
    <mergeCell ref="A487:A488"/>
    <mergeCell ref="B487:B488"/>
    <mergeCell ref="C487:C488"/>
    <mergeCell ref="D487:D488"/>
    <mergeCell ref="E487:E488"/>
    <mergeCell ref="F487:F488"/>
    <mergeCell ref="A485:A486"/>
    <mergeCell ref="B485:B486"/>
    <mergeCell ref="C485:C486"/>
    <mergeCell ref="D485:D486"/>
    <mergeCell ref="E485:E486"/>
    <mergeCell ref="F485:F486"/>
    <mergeCell ref="A483:A484"/>
    <mergeCell ref="B483:B484"/>
    <mergeCell ref="C483:C484"/>
    <mergeCell ref="D483:D484"/>
    <mergeCell ref="E483:E484"/>
    <mergeCell ref="F483:F484"/>
    <mergeCell ref="A481:A482"/>
    <mergeCell ref="B481:B482"/>
    <mergeCell ref="C481:C482"/>
    <mergeCell ref="D481:D482"/>
    <mergeCell ref="E481:E482"/>
    <mergeCell ref="F481:F482"/>
    <mergeCell ref="A464:A465"/>
    <mergeCell ref="B464:B465"/>
    <mergeCell ref="C464:C465"/>
    <mergeCell ref="D464:D465"/>
    <mergeCell ref="E464:E465"/>
    <mergeCell ref="F464:F465"/>
    <mergeCell ref="A462:A463"/>
    <mergeCell ref="B462:B463"/>
    <mergeCell ref="C462:C463"/>
    <mergeCell ref="D462:D463"/>
    <mergeCell ref="E462:E463"/>
    <mergeCell ref="F462:F463"/>
    <mergeCell ref="A460:A461"/>
    <mergeCell ref="B460:B461"/>
    <mergeCell ref="C460:C461"/>
    <mergeCell ref="D460:D461"/>
    <mergeCell ref="E460:E461"/>
    <mergeCell ref="F460:F461"/>
    <mergeCell ref="A458:A459"/>
    <mergeCell ref="B458:B459"/>
    <mergeCell ref="C458:C459"/>
    <mergeCell ref="D458:D459"/>
    <mergeCell ref="E458:E459"/>
    <mergeCell ref="F458:F459"/>
    <mergeCell ref="A456:A457"/>
    <mergeCell ref="B456:B457"/>
    <mergeCell ref="C456:C457"/>
    <mergeCell ref="D456:D457"/>
    <mergeCell ref="E456:E457"/>
    <mergeCell ref="F456:F457"/>
    <mergeCell ref="A454:A455"/>
    <mergeCell ref="B454:B455"/>
    <mergeCell ref="C454:C455"/>
    <mergeCell ref="D454:D455"/>
    <mergeCell ref="E454:E455"/>
    <mergeCell ref="F454:F455"/>
    <mergeCell ref="A452:A453"/>
    <mergeCell ref="B452:B453"/>
    <mergeCell ref="C452:C453"/>
    <mergeCell ref="D452:D453"/>
    <mergeCell ref="E452:E453"/>
    <mergeCell ref="F452:F453"/>
    <mergeCell ref="A450:A451"/>
    <mergeCell ref="B450:B451"/>
    <mergeCell ref="C450:C451"/>
    <mergeCell ref="D450:D451"/>
    <mergeCell ref="E450:E451"/>
    <mergeCell ref="F450:F451"/>
    <mergeCell ref="E438:E439"/>
    <mergeCell ref="F438:F439"/>
    <mergeCell ref="A448:A449"/>
    <mergeCell ref="B448:B449"/>
    <mergeCell ref="C448:C449"/>
    <mergeCell ref="D448:D449"/>
    <mergeCell ref="E448:E449"/>
    <mergeCell ref="F448:F449"/>
    <mergeCell ref="A446:A447"/>
    <mergeCell ref="B446:B447"/>
    <mergeCell ref="C446:C447"/>
    <mergeCell ref="D446:D447"/>
    <mergeCell ref="E446:E447"/>
    <mergeCell ref="F446:F447"/>
    <mergeCell ref="A444:A445"/>
    <mergeCell ref="B444:B445"/>
    <mergeCell ref="C444:C445"/>
    <mergeCell ref="D444:D445"/>
    <mergeCell ref="E444:E445"/>
    <mergeCell ref="F444:F445"/>
    <mergeCell ref="A436:A437"/>
    <mergeCell ref="B436:B437"/>
    <mergeCell ref="C436:C437"/>
    <mergeCell ref="D436:D437"/>
    <mergeCell ref="E436:E437"/>
    <mergeCell ref="F436:F437"/>
    <mergeCell ref="C424:C426"/>
    <mergeCell ref="D424:D426"/>
    <mergeCell ref="E424:E426"/>
    <mergeCell ref="C427:C435"/>
    <mergeCell ref="D427:D435"/>
    <mergeCell ref="C415:C417"/>
    <mergeCell ref="D415:D417"/>
    <mergeCell ref="E415:E417"/>
    <mergeCell ref="C418:C423"/>
    <mergeCell ref="D418:D423"/>
    <mergeCell ref="A442:A443"/>
    <mergeCell ref="B442:B443"/>
    <mergeCell ref="C442:C443"/>
    <mergeCell ref="D442:D443"/>
    <mergeCell ref="E442:E443"/>
    <mergeCell ref="F442:F443"/>
    <mergeCell ref="A440:A441"/>
    <mergeCell ref="B440:B441"/>
    <mergeCell ref="C440:C441"/>
    <mergeCell ref="D440:D441"/>
    <mergeCell ref="E440:E441"/>
    <mergeCell ref="F440:F441"/>
    <mergeCell ref="A438:A439"/>
    <mergeCell ref="B438:B439"/>
    <mergeCell ref="C438:C439"/>
    <mergeCell ref="D438:D439"/>
    <mergeCell ref="A294:A295"/>
    <mergeCell ref="B294:B295"/>
    <mergeCell ref="C294:C295"/>
    <mergeCell ref="D294:D295"/>
    <mergeCell ref="E294:E295"/>
    <mergeCell ref="F294:F295"/>
    <mergeCell ref="A292:A293"/>
    <mergeCell ref="B292:B293"/>
    <mergeCell ref="C292:C293"/>
    <mergeCell ref="D292:D293"/>
    <mergeCell ref="E292:E293"/>
    <mergeCell ref="F292:F293"/>
    <mergeCell ref="A290:A291"/>
    <mergeCell ref="B290:B291"/>
    <mergeCell ref="C290:C291"/>
    <mergeCell ref="D290:D291"/>
    <mergeCell ref="E290:E291"/>
    <mergeCell ref="F290:F291"/>
    <mergeCell ref="A288:A289"/>
    <mergeCell ref="B288:B289"/>
    <mergeCell ref="C288:C289"/>
    <mergeCell ref="D288:D289"/>
    <mergeCell ref="E288:E289"/>
    <mergeCell ref="F288:F289"/>
    <mergeCell ref="A286:A287"/>
    <mergeCell ref="B286:B287"/>
    <mergeCell ref="C286:C287"/>
    <mergeCell ref="D286:D287"/>
    <mergeCell ref="E286:E287"/>
    <mergeCell ref="F286:F287"/>
    <mergeCell ref="A284:A285"/>
    <mergeCell ref="B284:B285"/>
    <mergeCell ref="C284:C285"/>
    <mergeCell ref="D284:D285"/>
    <mergeCell ref="E284:E285"/>
    <mergeCell ref="F284:F285"/>
    <mergeCell ref="A282:A283"/>
    <mergeCell ref="B282:B283"/>
    <mergeCell ref="C282:C283"/>
    <mergeCell ref="D282:D283"/>
    <mergeCell ref="E282:E283"/>
    <mergeCell ref="F282:F283"/>
    <mergeCell ref="A280:A281"/>
    <mergeCell ref="B280:B281"/>
    <mergeCell ref="C280:C281"/>
    <mergeCell ref="D280:D281"/>
    <mergeCell ref="E280:E281"/>
    <mergeCell ref="F280:F281"/>
    <mergeCell ref="A278:A279"/>
    <mergeCell ref="B278:B279"/>
    <mergeCell ref="C278:C279"/>
    <mergeCell ref="D278:D279"/>
    <mergeCell ref="E278:E279"/>
    <mergeCell ref="F278:F279"/>
    <mergeCell ref="A276:A277"/>
    <mergeCell ref="B276:B277"/>
    <mergeCell ref="C276:C277"/>
    <mergeCell ref="D276:D277"/>
    <mergeCell ref="E276:E277"/>
    <mergeCell ref="F276:F277"/>
    <mergeCell ref="A274:A275"/>
    <mergeCell ref="B274:B275"/>
    <mergeCell ref="C274:C275"/>
    <mergeCell ref="D274:D275"/>
    <mergeCell ref="E274:E275"/>
    <mergeCell ref="F274:F275"/>
    <mergeCell ref="A272:A273"/>
    <mergeCell ref="B272:B273"/>
    <mergeCell ref="C272:C273"/>
    <mergeCell ref="D272:D273"/>
    <mergeCell ref="E272:E273"/>
    <mergeCell ref="F272:F273"/>
    <mergeCell ref="A270:A271"/>
    <mergeCell ref="B270:B271"/>
    <mergeCell ref="C270:C271"/>
    <mergeCell ref="D270:D271"/>
    <mergeCell ref="E270:E271"/>
    <mergeCell ref="F270:F271"/>
    <mergeCell ref="A268:A269"/>
    <mergeCell ref="B268:B269"/>
    <mergeCell ref="C268:C269"/>
    <mergeCell ref="D268:D269"/>
    <mergeCell ref="E268:E269"/>
    <mergeCell ref="F268:F269"/>
    <mergeCell ref="A266:A267"/>
    <mergeCell ref="B266:B267"/>
    <mergeCell ref="C266:C267"/>
    <mergeCell ref="D266:D267"/>
    <mergeCell ref="E266:E267"/>
    <mergeCell ref="F266:F267"/>
    <mergeCell ref="A264:A265"/>
    <mergeCell ref="B264:B265"/>
    <mergeCell ref="C264:C265"/>
    <mergeCell ref="D264:D265"/>
    <mergeCell ref="E264:E265"/>
    <mergeCell ref="F264:F265"/>
    <mergeCell ref="A262:A263"/>
    <mergeCell ref="B262:B263"/>
    <mergeCell ref="C262:C263"/>
    <mergeCell ref="D262:D263"/>
    <mergeCell ref="E262:E263"/>
    <mergeCell ref="F262:F263"/>
    <mergeCell ref="A260:A261"/>
    <mergeCell ref="B260:B261"/>
    <mergeCell ref="C260:C261"/>
    <mergeCell ref="D260:D261"/>
    <mergeCell ref="E260:E261"/>
    <mergeCell ref="F260:F261"/>
    <mergeCell ref="A237:A239"/>
    <mergeCell ref="B237:B239"/>
    <mergeCell ref="C237:C239"/>
    <mergeCell ref="D237:D239"/>
    <mergeCell ref="E237:E239"/>
    <mergeCell ref="F237:F239"/>
    <mergeCell ref="A234:A236"/>
    <mergeCell ref="B234:B236"/>
    <mergeCell ref="C234:C236"/>
    <mergeCell ref="D234:D236"/>
    <mergeCell ref="E234:E236"/>
    <mergeCell ref="F234:F236"/>
    <mergeCell ref="A231:A233"/>
    <mergeCell ref="B231:B233"/>
    <mergeCell ref="C231:C233"/>
    <mergeCell ref="D231:D233"/>
    <mergeCell ref="E231:E233"/>
    <mergeCell ref="F231:F233"/>
    <mergeCell ref="A228:A230"/>
    <mergeCell ref="B228:B230"/>
    <mergeCell ref="C228:C230"/>
    <mergeCell ref="D228:D230"/>
    <mergeCell ref="E228:E230"/>
    <mergeCell ref="F228:F230"/>
    <mergeCell ref="A225:A227"/>
    <mergeCell ref="B225:B227"/>
    <mergeCell ref="C225:C227"/>
    <mergeCell ref="D225:D227"/>
    <mergeCell ref="E225:E227"/>
    <mergeCell ref="F225:F227"/>
    <mergeCell ref="A222:A224"/>
    <mergeCell ref="B222:B224"/>
    <mergeCell ref="C222:C224"/>
    <mergeCell ref="D222:D224"/>
    <mergeCell ref="E222:E224"/>
    <mergeCell ref="F222:F224"/>
    <mergeCell ref="A219:A221"/>
    <mergeCell ref="B219:B221"/>
    <mergeCell ref="C219:C221"/>
    <mergeCell ref="D219:D221"/>
    <mergeCell ref="E219:E221"/>
    <mergeCell ref="F219:F221"/>
    <mergeCell ref="A216:A218"/>
    <mergeCell ref="B216:B218"/>
    <mergeCell ref="C216:C218"/>
    <mergeCell ref="D216:D218"/>
    <mergeCell ref="E216:E218"/>
    <mergeCell ref="F216:F218"/>
    <mergeCell ref="A213:A215"/>
    <mergeCell ref="B213:B215"/>
    <mergeCell ref="C213:C215"/>
    <mergeCell ref="D213:D215"/>
    <mergeCell ref="E213:E215"/>
    <mergeCell ref="F213:F215"/>
    <mergeCell ref="A210:A212"/>
    <mergeCell ref="B210:B212"/>
    <mergeCell ref="C210:C212"/>
    <mergeCell ref="D210:D212"/>
    <mergeCell ref="E210:E212"/>
    <mergeCell ref="F210:F212"/>
    <mergeCell ref="A203:A205"/>
    <mergeCell ref="B203:B205"/>
    <mergeCell ref="C203:C205"/>
    <mergeCell ref="D203:D205"/>
    <mergeCell ref="E203:E205"/>
    <mergeCell ref="F203:F205"/>
    <mergeCell ref="A200:A202"/>
    <mergeCell ref="B200:B202"/>
    <mergeCell ref="C200:C202"/>
    <mergeCell ref="D200:D202"/>
    <mergeCell ref="E200:E202"/>
    <mergeCell ref="F200:F202"/>
    <mergeCell ref="A197:A199"/>
    <mergeCell ref="B197:B199"/>
    <mergeCell ref="C197:C199"/>
    <mergeCell ref="D197:D199"/>
    <mergeCell ref="E197:E199"/>
    <mergeCell ref="F197:F199"/>
    <mergeCell ref="A194:A196"/>
    <mergeCell ref="B194:B196"/>
    <mergeCell ref="C194:C196"/>
    <mergeCell ref="D194:D196"/>
    <mergeCell ref="E194:E196"/>
    <mergeCell ref="F194:F196"/>
    <mergeCell ref="A191:A193"/>
    <mergeCell ref="B191:B193"/>
    <mergeCell ref="C191:C193"/>
    <mergeCell ref="D191:D193"/>
    <mergeCell ref="E191:E193"/>
    <mergeCell ref="F191:F193"/>
    <mergeCell ref="F179:F181"/>
    <mergeCell ref="A176:A178"/>
    <mergeCell ref="B176:B178"/>
    <mergeCell ref="C176:C178"/>
    <mergeCell ref="D176:D178"/>
    <mergeCell ref="E176:E178"/>
    <mergeCell ref="F176:F178"/>
    <mergeCell ref="A173:A175"/>
    <mergeCell ref="B173:B175"/>
    <mergeCell ref="C173:C175"/>
    <mergeCell ref="D173:D175"/>
    <mergeCell ref="E173:E175"/>
    <mergeCell ref="F173:F175"/>
    <mergeCell ref="A188:A190"/>
    <mergeCell ref="B188:B190"/>
    <mergeCell ref="C188:C190"/>
    <mergeCell ref="D188:D190"/>
    <mergeCell ref="E188:E190"/>
    <mergeCell ref="F188:F190"/>
    <mergeCell ref="A185:A187"/>
    <mergeCell ref="B185:B187"/>
    <mergeCell ref="C185:C187"/>
    <mergeCell ref="D185:D187"/>
    <mergeCell ref="E185:E187"/>
    <mergeCell ref="F185:F187"/>
    <mergeCell ref="A182:A184"/>
    <mergeCell ref="B182:B184"/>
    <mergeCell ref="C182:C184"/>
    <mergeCell ref="D182:D184"/>
    <mergeCell ref="E182:E184"/>
    <mergeCell ref="F182:F184"/>
    <mergeCell ref="F161:F163"/>
    <mergeCell ref="B152:B154"/>
    <mergeCell ref="C152:C154"/>
    <mergeCell ref="D152:D154"/>
    <mergeCell ref="E152:E154"/>
    <mergeCell ref="F152:F154"/>
    <mergeCell ref="B155:B157"/>
    <mergeCell ref="C155:C157"/>
    <mergeCell ref="D155:D157"/>
    <mergeCell ref="E155:E157"/>
    <mergeCell ref="F155:F157"/>
    <mergeCell ref="A170:A172"/>
    <mergeCell ref="B170:B172"/>
    <mergeCell ref="C170:C172"/>
    <mergeCell ref="D170:D172"/>
    <mergeCell ref="E170:E172"/>
    <mergeCell ref="F170:F172"/>
    <mergeCell ref="A167:A169"/>
    <mergeCell ref="B167:B169"/>
    <mergeCell ref="C167:C169"/>
    <mergeCell ref="D167:D169"/>
    <mergeCell ref="E167:E169"/>
    <mergeCell ref="F167:F169"/>
    <mergeCell ref="A164:A166"/>
    <mergeCell ref="B164:B166"/>
    <mergeCell ref="C164:C166"/>
    <mergeCell ref="D164:D166"/>
    <mergeCell ref="E164:E166"/>
    <mergeCell ref="F164:F166"/>
    <mergeCell ref="F146:F148"/>
    <mergeCell ref="B149:B151"/>
    <mergeCell ref="C149:C151"/>
    <mergeCell ref="D149:D151"/>
    <mergeCell ref="E149:E151"/>
    <mergeCell ref="F149:F151"/>
    <mergeCell ref="B140:B142"/>
    <mergeCell ref="C140:C142"/>
    <mergeCell ref="D140:D142"/>
    <mergeCell ref="E140:E142"/>
    <mergeCell ref="F140:F142"/>
    <mergeCell ref="B143:B145"/>
    <mergeCell ref="C143:C145"/>
    <mergeCell ref="D143:D145"/>
    <mergeCell ref="E143:E145"/>
    <mergeCell ref="F143:F145"/>
    <mergeCell ref="B158:B160"/>
    <mergeCell ref="C158:C160"/>
    <mergeCell ref="D158:D160"/>
    <mergeCell ref="E158:E160"/>
    <mergeCell ref="F158:F160"/>
    <mergeCell ref="F128:F130"/>
    <mergeCell ref="B137:B139"/>
    <mergeCell ref="C137:C139"/>
    <mergeCell ref="D137:D139"/>
    <mergeCell ref="E137:E139"/>
    <mergeCell ref="F137:F139"/>
    <mergeCell ref="B125:B127"/>
    <mergeCell ref="C125:C127"/>
    <mergeCell ref="D125:D127"/>
    <mergeCell ref="B128:B130"/>
    <mergeCell ref="C128:C130"/>
    <mergeCell ref="D128:D130"/>
    <mergeCell ref="B119:B121"/>
    <mergeCell ref="C119:C121"/>
    <mergeCell ref="D119:D121"/>
    <mergeCell ref="F119:F121"/>
    <mergeCell ref="B122:B124"/>
    <mergeCell ref="C122:C124"/>
    <mergeCell ref="D122:D124"/>
    <mergeCell ref="B113:B115"/>
    <mergeCell ref="C113:C115"/>
    <mergeCell ref="D113:D115"/>
    <mergeCell ref="F113:F115"/>
    <mergeCell ref="B116:B118"/>
    <mergeCell ref="C116:C118"/>
    <mergeCell ref="D116:D118"/>
    <mergeCell ref="F116:F118"/>
    <mergeCell ref="B107:B109"/>
    <mergeCell ref="C107:C109"/>
    <mergeCell ref="D107:D109"/>
    <mergeCell ref="F107:F109"/>
    <mergeCell ref="B110:B112"/>
    <mergeCell ref="C110:C112"/>
    <mergeCell ref="D110:D112"/>
    <mergeCell ref="F110:F112"/>
    <mergeCell ref="A104:A106"/>
    <mergeCell ref="B104:B106"/>
    <mergeCell ref="C104:C106"/>
    <mergeCell ref="D104:D106"/>
    <mergeCell ref="E104:E106"/>
    <mergeCell ref="F104:F106"/>
    <mergeCell ref="A101:A103"/>
    <mergeCell ref="B101:B103"/>
    <mergeCell ref="C101:C103"/>
    <mergeCell ref="D101:D103"/>
    <mergeCell ref="E101:E103"/>
    <mergeCell ref="F101:F103"/>
    <mergeCell ref="A98:A100"/>
    <mergeCell ref="B98:B100"/>
    <mergeCell ref="C98:C100"/>
    <mergeCell ref="D98:D100"/>
    <mergeCell ref="E98:E100"/>
    <mergeCell ref="F98:F100"/>
    <mergeCell ref="A95:A97"/>
    <mergeCell ref="B95:B97"/>
    <mergeCell ref="C95:C97"/>
    <mergeCell ref="D95:D97"/>
    <mergeCell ref="E95:E97"/>
    <mergeCell ref="F95:F97"/>
    <mergeCell ref="A92:A94"/>
    <mergeCell ref="B92:B94"/>
    <mergeCell ref="C92:C94"/>
    <mergeCell ref="D92:D94"/>
    <mergeCell ref="E92:E94"/>
    <mergeCell ref="F92:F94"/>
    <mergeCell ref="A89:A91"/>
    <mergeCell ref="B89:B91"/>
    <mergeCell ref="C89:C91"/>
    <mergeCell ref="D89:D91"/>
    <mergeCell ref="E89:E91"/>
    <mergeCell ref="F89:F91"/>
    <mergeCell ref="A86:A88"/>
    <mergeCell ref="B86:B88"/>
    <mergeCell ref="C86:C88"/>
    <mergeCell ref="D86:D88"/>
    <mergeCell ref="E86:E88"/>
    <mergeCell ref="F86:F88"/>
    <mergeCell ref="A83:A85"/>
    <mergeCell ref="B83:B85"/>
    <mergeCell ref="C83:C85"/>
    <mergeCell ref="D83:D85"/>
    <mergeCell ref="E83:E85"/>
    <mergeCell ref="F83:F85"/>
    <mergeCell ref="A80:A82"/>
    <mergeCell ref="B80:B82"/>
    <mergeCell ref="C80:C82"/>
    <mergeCell ref="D80:D82"/>
    <mergeCell ref="E80:E82"/>
    <mergeCell ref="F80:F82"/>
    <mergeCell ref="A77:A79"/>
    <mergeCell ref="B77:B79"/>
    <mergeCell ref="C77:C79"/>
    <mergeCell ref="D77:D79"/>
    <mergeCell ref="E77:E79"/>
    <mergeCell ref="F77:F79"/>
    <mergeCell ref="A74:A76"/>
    <mergeCell ref="B74:B76"/>
    <mergeCell ref="C74:C76"/>
    <mergeCell ref="D74:D76"/>
    <mergeCell ref="E74:E76"/>
    <mergeCell ref="F74:F76"/>
    <mergeCell ref="A71:A73"/>
    <mergeCell ref="B71:B73"/>
    <mergeCell ref="C71:C73"/>
    <mergeCell ref="D71:D73"/>
    <mergeCell ref="E71:E73"/>
    <mergeCell ref="F71:F73"/>
    <mergeCell ref="A68:A70"/>
    <mergeCell ref="B68:B70"/>
    <mergeCell ref="C68:C70"/>
    <mergeCell ref="D68:D70"/>
    <mergeCell ref="E68:E70"/>
    <mergeCell ref="F68:F70"/>
    <mergeCell ref="A65:A67"/>
    <mergeCell ref="B65:B67"/>
    <mergeCell ref="C65:C67"/>
    <mergeCell ref="D65:D67"/>
    <mergeCell ref="E65:E67"/>
    <mergeCell ref="F65:F67"/>
    <mergeCell ref="A62:A64"/>
    <mergeCell ref="B62:B64"/>
    <mergeCell ref="C62:C64"/>
    <mergeCell ref="D62:D64"/>
    <mergeCell ref="E62:E64"/>
    <mergeCell ref="F62:F64"/>
    <mergeCell ref="A59:A61"/>
    <mergeCell ref="B59:B61"/>
    <mergeCell ref="C59:C61"/>
    <mergeCell ref="D59:D61"/>
    <mergeCell ref="E59:E61"/>
    <mergeCell ref="F59:F61"/>
    <mergeCell ref="A56:A58"/>
    <mergeCell ref="B56:B58"/>
    <mergeCell ref="C56:C58"/>
    <mergeCell ref="D56:D58"/>
    <mergeCell ref="E56:E58"/>
    <mergeCell ref="F56:F58"/>
    <mergeCell ref="A53:A55"/>
    <mergeCell ref="B53:B55"/>
    <mergeCell ref="C53:C55"/>
    <mergeCell ref="D53:D55"/>
    <mergeCell ref="E53:E55"/>
    <mergeCell ref="F53:F55"/>
    <mergeCell ref="A50:A52"/>
    <mergeCell ref="B50:B52"/>
    <mergeCell ref="C50:C52"/>
    <mergeCell ref="D50:D52"/>
    <mergeCell ref="E50:E52"/>
    <mergeCell ref="F50:F52"/>
    <mergeCell ref="A47:A49"/>
    <mergeCell ref="B47:B49"/>
    <mergeCell ref="C47:C49"/>
    <mergeCell ref="D47:D49"/>
    <mergeCell ref="E47:E49"/>
    <mergeCell ref="F47:F49"/>
    <mergeCell ref="A44:A46"/>
    <mergeCell ref="B44:B46"/>
    <mergeCell ref="C44:C46"/>
    <mergeCell ref="D44:D46"/>
    <mergeCell ref="E44:E46"/>
    <mergeCell ref="F44:F46"/>
    <mergeCell ref="A41:A43"/>
    <mergeCell ref="B41:B43"/>
    <mergeCell ref="C41:C43"/>
    <mergeCell ref="D41:D43"/>
    <mergeCell ref="E41:E43"/>
    <mergeCell ref="F41:F43"/>
    <mergeCell ref="A38:A40"/>
    <mergeCell ref="B38:B40"/>
    <mergeCell ref="C38:C40"/>
    <mergeCell ref="D38:D40"/>
    <mergeCell ref="E38:E40"/>
    <mergeCell ref="F38:F40"/>
    <mergeCell ref="A35:A37"/>
    <mergeCell ref="B35:B37"/>
    <mergeCell ref="C35:C37"/>
    <mergeCell ref="D35:D37"/>
    <mergeCell ref="E35:E37"/>
    <mergeCell ref="F35:F37"/>
    <mergeCell ref="A32:A34"/>
    <mergeCell ref="B32:B34"/>
    <mergeCell ref="C32:C34"/>
    <mergeCell ref="D32:D34"/>
    <mergeCell ref="E32:E34"/>
    <mergeCell ref="F32:F34"/>
    <mergeCell ref="A29:A31"/>
    <mergeCell ref="B29:B31"/>
    <mergeCell ref="C29:C31"/>
    <mergeCell ref="D29:D31"/>
    <mergeCell ref="E29:E31"/>
    <mergeCell ref="F29:F31"/>
    <mergeCell ref="A26:A28"/>
    <mergeCell ref="B26:B28"/>
    <mergeCell ref="C26:C28"/>
    <mergeCell ref="D26:D28"/>
    <mergeCell ref="E26:E28"/>
    <mergeCell ref="F26:F28"/>
    <mergeCell ref="A23:A25"/>
    <mergeCell ref="B23:B25"/>
    <mergeCell ref="C23:C25"/>
    <mergeCell ref="D23:D25"/>
    <mergeCell ref="E23:E25"/>
    <mergeCell ref="F23:F25"/>
    <mergeCell ref="E11:E13"/>
    <mergeCell ref="F11:F13"/>
    <mergeCell ref="A8:A10"/>
    <mergeCell ref="B8:B10"/>
    <mergeCell ref="C8:C10"/>
    <mergeCell ref="D8:D10"/>
    <mergeCell ref="E8:E10"/>
    <mergeCell ref="F8:F10"/>
    <mergeCell ref="A5:A7"/>
    <mergeCell ref="B5:B7"/>
    <mergeCell ref="C5:C7"/>
    <mergeCell ref="D5:D7"/>
    <mergeCell ref="E5:E7"/>
    <mergeCell ref="F5:F7"/>
    <mergeCell ref="A20:A22"/>
    <mergeCell ref="B20:B22"/>
    <mergeCell ref="C20:C22"/>
    <mergeCell ref="D20:D22"/>
    <mergeCell ref="E20:E22"/>
    <mergeCell ref="F20:F22"/>
    <mergeCell ref="A17:A19"/>
    <mergeCell ref="B17:B19"/>
    <mergeCell ref="C17:C19"/>
    <mergeCell ref="D17:D19"/>
    <mergeCell ref="E17:E19"/>
    <mergeCell ref="F17:F19"/>
    <mergeCell ref="A14:A16"/>
    <mergeCell ref="B14:B16"/>
    <mergeCell ref="C14:C16"/>
    <mergeCell ref="D14:D16"/>
    <mergeCell ref="E14:E16"/>
    <mergeCell ref="F14:F16"/>
    <mergeCell ref="F125:F127"/>
    <mergeCell ref="A137:A139"/>
    <mergeCell ref="A140:A142"/>
    <mergeCell ref="A146:A148"/>
    <mergeCell ref="A149:A151"/>
    <mergeCell ref="A152:A154"/>
    <mergeCell ref="A155:A157"/>
    <mergeCell ref="A158:A160"/>
    <mergeCell ref="A161:A163"/>
    <mergeCell ref="A2:A4"/>
    <mergeCell ref="B2:B4"/>
    <mergeCell ref="C2:C4"/>
    <mergeCell ref="D2:D4"/>
    <mergeCell ref="E2:E4"/>
    <mergeCell ref="F2:F4"/>
    <mergeCell ref="A107:A109"/>
    <mergeCell ref="A110:A112"/>
    <mergeCell ref="A113:A115"/>
    <mergeCell ref="A116:A118"/>
    <mergeCell ref="A119:A121"/>
    <mergeCell ref="A122:A124"/>
    <mergeCell ref="E107:E109"/>
    <mergeCell ref="E110:E112"/>
    <mergeCell ref="E113:E115"/>
    <mergeCell ref="E116:E118"/>
    <mergeCell ref="E119:E121"/>
    <mergeCell ref="E122:E124"/>
    <mergeCell ref="F122:F124"/>
    <mergeCell ref="A11:A13"/>
    <mergeCell ref="B11:B13"/>
    <mergeCell ref="C11:C13"/>
    <mergeCell ref="D11:D13"/>
    <mergeCell ref="E382:E384"/>
    <mergeCell ref="E385:E387"/>
    <mergeCell ref="E388:E390"/>
    <mergeCell ref="E391:E393"/>
    <mergeCell ref="E394:E396"/>
    <mergeCell ref="E427:E429"/>
    <mergeCell ref="E430:E432"/>
    <mergeCell ref="E433:E435"/>
    <mergeCell ref="E418:E420"/>
    <mergeCell ref="E421:E423"/>
    <mergeCell ref="E400:E402"/>
    <mergeCell ref="E403:E405"/>
    <mergeCell ref="E406:E408"/>
    <mergeCell ref="E409:E411"/>
    <mergeCell ref="E412:E414"/>
    <mergeCell ref="A125:A127"/>
    <mergeCell ref="A128:A130"/>
    <mergeCell ref="E125:E127"/>
    <mergeCell ref="E128:E130"/>
    <mergeCell ref="B146:B148"/>
    <mergeCell ref="C146:C148"/>
    <mergeCell ref="D146:D148"/>
    <mergeCell ref="E146:E148"/>
    <mergeCell ref="B161:B163"/>
    <mergeCell ref="C161:C163"/>
    <mergeCell ref="D161:D163"/>
    <mergeCell ref="E161:E163"/>
    <mergeCell ref="A179:A181"/>
    <mergeCell ref="B179:B181"/>
    <mergeCell ref="C179:C181"/>
    <mergeCell ref="D179:D181"/>
    <mergeCell ref="E179:E18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2018-10-22T18:27:53Z</dcterms:created>
  <dcterms:modified xsi:type="dcterms:W3CDTF">2018-10-27T07:02:07Z</dcterms:modified>
</cp:coreProperties>
</file>