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TRANSPARENCIA 2016 COMPLETO\TRANSPARENCIA 2016 completo\"/>
    </mc:Choice>
  </mc:AlternateContent>
  <bookViews>
    <workbookView xWindow="0" yWindow="0" windowWidth="20490" windowHeight="7545"/>
  </bookViews>
  <sheets>
    <sheet name="Hoja1" sheetId="1" r:id="rId1"/>
  </sheets>
  <definedNames>
    <definedName name="_xlnm._FilterDatabase" localSheetId="0" hidden="1">Hoja1!$A$1:$H$1349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G1008" i="1" l="1"/>
  <c r="H1008" i="1"/>
  <c r="G1010" i="1"/>
  <c r="H1010" i="1"/>
  <c r="G1014" i="1"/>
  <c r="H1014" i="1"/>
  <c r="J1239" i="1"/>
  <c r="C376" i="1" l="1"/>
  <c r="C373" i="1"/>
  <c r="C370" i="1"/>
  <c r="C367" i="1"/>
  <c r="C364" i="1"/>
  <c r="C361" i="1"/>
  <c r="D361" i="1"/>
  <c r="D352" i="1"/>
  <c r="C352" i="1"/>
  <c r="D349" i="1"/>
  <c r="C349" i="1"/>
  <c r="C346" i="1"/>
  <c r="C343" i="1"/>
  <c r="C340" i="1"/>
  <c r="D328" i="1"/>
  <c r="C328" i="1"/>
  <c r="D319" i="1"/>
  <c r="C319" i="1"/>
  <c r="H1338" i="1" l="1"/>
  <c r="H1326" i="1"/>
  <c r="G1311" i="1" l="1"/>
  <c r="H1234" i="1"/>
  <c r="H1231" i="1"/>
  <c r="H1228" i="1"/>
  <c r="G1228" i="1"/>
  <c r="H1225" i="1"/>
  <c r="H1219" i="1"/>
  <c r="H1216" i="1"/>
  <c r="H1210" i="1"/>
  <c r="H1207" i="1"/>
  <c r="H1204" i="1"/>
  <c r="G867" i="1"/>
  <c r="H836" i="1"/>
  <c r="H828" i="1"/>
  <c r="H818" i="1"/>
  <c r="H794" i="1"/>
  <c r="G791" i="1"/>
  <c r="G782" i="1"/>
  <c r="H745" i="1" l="1"/>
  <c r="H739" i="1"/>
  <c r="H733" i="1"/>
  <c r="H730" i="1"/>
  <c r="G716" i="1"/>
  <c r="H715" i="1"/>
  <c r="H9" i="1" l="1"/>
</calcChain>
</file>

<file path=xl/comments1.xml><?xml version="1.0" encoding="utf-8"?>
<comments xmlns="http://schemas.openxmlformats.org/spreadsheetml/2006/main">
  <authors>
    <author>ccjcelaya</author>
    <author>carolina del toro herrera</author>
  </authors>
  <commentList>
    <comment ref="G120" authorId="0" shapeId="0">
      <text>
        <r>
          <rPr>
            <sz val="8"/>
            <color indexed="81"/>
            <rFont val="Tahoma"/>
            <family val="2"/>
          </rPr>
          <t xml:space="preserve">HOSPEDAJE
</t>
        </r>
      </text>
    </comment>
    <comment ref="H120" authorId="0" shapeId="0">
      <text>
        <r>
          <rPr>
            <sz val="8"/>
            <color indexed="81"/>
            <rFont val="Tahoma"/>
            <family val="2"/>
          </rPr>
          <t xml:space="preserve">AEREA
</t>
        </r>
      </text>
    </comment>
    <comment ref="G121" authorId="0" shapeId="0">
      <text>
        <r>
          <rPr>
            <sz val="8"/>
            <color indexed="81"/>
            <rFont val="Tahoma"/>
            <family val="2"/>
          </rPr>
          <t>COMIDA</t>
        </r>
        <r>
          <rPr>
            <sz val="8"/>
            <color indexed="81"/>
            <rFont val="Tahoma"/>
            <family val="2"/>
          </rPr>
          <t xml:space="preserve">
</t>
        </r>
      </text>
    </comment>
    <comment ref="H121" authorId="0" shapeId="0">
      <text>
        <r>
          <rPr>
            <sz val="8"/>
            <color indexed="81"/>
            <rFont val="Tahoma"/>
            <family val="2"/>
          </rPr>
          <t>TERRESTRE</t>
        </r>
        <r>
          <rPr>
            <sz val="8"/>
            <color indexed="81"/>
            <rFont val="Tahoma"/>
            <family val="2"/>
          </rPr>
          <t xml:space="preserve">
</t>
        </r>
      </text>
    </comment>
    <comment ref="H122" authorId="0" shapeId="0">
      <text>
        <r>
          <rPr>
            <sz val="8"/>
            <color indexed="81"/>
            <rFont val="Tahoma"/>
            <family val="2"/>
          </rPr>
          <t xml:space="preserve">LOCAL
</t>
        </r>
        <r>
          <rPr>
            <sz val="8"/>
            <color indexed="81"/>
            <rFont val="Tahoma"/>
            <family val="2"/>
          </rPr>
          <t xml:space="preserve">
</t>
        </r>
      </text>
    </comment>
    <comment ref="G123" authorId="0" shapeId="0">
      <text>
        <r>
          <rPr>
            <sz val="8"/>
            <color indexed="81"/>
            <rFont val="Tahoma"/>
            <family val="2"/>
          </rPr>
          <t xml:space="preserve">HOSPEDAJE
</t>
        </r>
      </text>
    </comment>
    <comment ref="H123" authorId="0" shapeId="0">
      <text>
        <r>
          <rPr>
            <sz val="8"/>
            <color indexed="81"/>
            <rFont val="Tahoma"/>
            <family val="2"/>
          </rPr>
          <t xml:space="preserve">AEREA
</t>
        </r>
      </text>
    </comment>
    <comment ref="G124" authorId="0" shapeId="0">
      <text>
        <r>
          <rPr>
            <sz val="8"/>
            <color indexed="81"/>
            <rFont val="Tahoma"/>
            <family val="2"/>
          </rPr>
          <t>COMIDA</t>
        </r>
        <r>
          <rPr>
            <sz val="8"/>
            <color indexed="81"/>
            <rFont val="Tahoma"/>
            <family val="2"/>
          </rPr>
          <t xml:space="preserve">
</t>
        </r>
      </text>
    </comment>
    <comment ref="H124" authorId="0" shapeId="0">
      <text>
        <r>
          <rPr>
            <sz val="8"/>
            <color indexed="81"/>
            <rFont val="Tahoma"/>
            <family val="2"/>
          </rPr>
          <t>TERRESTRE</t>
        </r>
        <r>
          <rPr>
            <sz val="8"/>
            <color indexed="81"/>
            <rFont val="Tahoma"/>
            <family val="2"/>
          </rPr>
          <t xml:space="preserve">
</t>
        </r>
      </text>
    </comment>
    <comment ref="H125" authorId="0" shapeId="0">
      <text>
        <r>
          <rPr>
            <sz val="8"/>
            <color indexed="81"/>
            <rFont val="Tahoma"/>
            <family val="2"/>
          </rPr>
          <t xml:space="preserve">LOCAL
</t>
        </r>
        <r>
          <rPr>
            <sz val="8"/>
            <color indexed="81"/>
            <rFont val="Tahoma"/>
            <family val="2"/>
          </rPr>
          <t xml:space="preserve">
</t>
        </r>
      </text>
    </comment>
    <comment ref="G126" authorId="0" shapeId="0">
      <text>
        <r>
          <rPr>
            <sz val="8"/>
            <color indexed="81"/>
            <rFont val="Tahoma"/>
            <family val="2"/>
          </rPr>
          <t xml:space="preserve">HOSPEDAJE
</t>
        </r>
      </text>
    </comment>
    <comment ref="H126" authorId="0" shapeId="0">
      <text>
        <r>
          <rPr>
            <sz val="8"/>
            <color indexed="81"/>
            <rFont val="Tahoma"/>
            <family val="2"/>
          </rPr>
          <t xml:space="preserve">AEREA
</t>
        </r>
      </text>
    </comment>
    <comment ref="G127" authorId="0" shapeId="0">
      <text>
        <r>
          <rPr>
            <sz val="8"/>
            <color indexed="81"/>
            <rFont val="Tahoma"/>
            <family val="2"/>
          </rPr>
          <t>COMIDA</t>
        </r>
        <r>
          <rPr>
            <sz val="8"/>
            <color indexed="81"/>
            <rFont val="Tahoma"/>
            <family val="2"/>
          </rPr>
          <t xml:space="preserve">
</t>
        </r>
      </text>
    </comment>
    <comment ref="H127" authorId="0" shapeId="0">
      <text>
        <r>
          <rPr>
            <sz val="8"/>
            <color indexed="81"/>
            <rFont val="Tahoma"/>
            <family val="2"/>
          </rPr>
          <t>TERRESTRE</t>
        </r>
        <r>
          <rPr>
            <sz val="8"/>
            <color indexed="81"/>
            <rFont val="Tahoma"/>
            <family val="2"/>
          </rPr>
          <t xml:space="preserve">
</t>
        </r>
      </text>
    </comment>
    <comment ref="H128" authorId="0" shapeId="0">
      <text>
        <r>
          <rPr>
            <sz val="8"/>
            <color indexed="81"/>
            <rFont val="Tahoma"/>
            <family val="2"/>
          </rPr>
          <t xml:space="preserve">LOCAL
</t>
        </r>
        <r>
          <rPr>
            <sz val="8"/>
            <color indexed="81"/>
            <rFont val="Tahoma"/>
            <family val="2"/>
          </rPr>
          <t xml:space="preserve">
</t>
        </r>
      </text>
    </comment>
    <comment ref="G129" authorId="0" shapeId="0">
      <text>
        <r>
          <rPr>
            <sz val="8"/>
            <color indexed="81"/>
            <rFont val="Tahoma"/>
            <family val="2"/>
          </rPr>
          <t xml:space="preserve">HOSPEDAJE
</t>
        </r>
      </text>
    </comment>
    <comment ref="H129" authorId="0" shapeId="0">
      <text>
        <r>
          <rPr>
            <sz val="8"/>
            <color indexed="81"/>
            <rFont val="Tahoma"/>
            <family val="2"/>
          </rPr>
          <t xml:space="preserve">AEREA
</t>
        </r>
      </text>
    </comment>
    <comment ref="G130" authorId="0" shapeId="0">
      <text>
        <r>
          <rPr>
            <sz val="8"/>
            <color indexed="81"/>
            <rFont val="Tahoma"/>
            <family val="2"/>
          </rPr>
          <t>COMIDA</t>
        </r>
        <r>
          <rPr>
            <sz val="8"/>
            <color indexed="81"/>
            <rFont val="Tahoma"/>
            <family val="2"/>
          </rPr>
          <t xml:space="preserve">
</t>
        </r>
      </text>
    </comment>
    <comment ref="H130" authorId="0" shapeId="0">
      <text>
        <r>
          <rPr>
            <sz val="8"/>
            <color indexed="81"/>
            <rFont val="Tahoma"/>
            <family val="2"/>
          </rPr>
          <t>TERRESTRE</t>
        </r>
        <r>
          <rPr>
            <sz val="8"/>
            <color indexed="81"/>
            <rFont val="Tahoma"/>
            <family val="2"/>
          </rPr>
          <t xml:space="preserve">
</t>
        </r>
      </text>
    </comment>
    <comment ref="H131" authorId="0" shapeId="0">
      <text>
        <r>
          <rPr>
            <sz val="8"/>
            <color indexed="81"/>
            <rFont val="Tahoma"/>
            <family val="2"/>
          </rPr>
          <t xml:space="preserve">LOCAL
</t>
        </r>
        <r>
          <rPr>
            <sz val="8"/>
            <color indexed="81"/>
            <rFont val="Tahoma"/>
            <family val="2"/>
          </rPr>
          <t xml:space="preserve">
</t>
        </r>
      </text>
    </comment>
    <comment ref="G132" authorId="0" shapeId="0">
      <text>
        <r>
          <rPr>
            <sz val="8"/>
            <color indexed="81"/>
            <rFont val="Tahoma"/>
            <family val="2"/>
          </rPr>
          <t xml:space="preserve">HOSPEDAJE
</t>
        </r>
      </text>
    </comment>
    <comment ref="H132" authorId="0" shapeId="0">
      <text>
        <r>
          <rPr>
            <sz val="8"/>
            <color indexed="81"/>
            <rFont val="Tahoma"/>
            <family val="2"/>
          </rPr>
          <t xml:space="preserve">AEREA
</t>
        </r>
      </text>
    </comment>
    <comment ref="G133" authorId="0" shapeId="0">
      <text>
        <r>
          <rPr>
            <sz val="8"/>
            <color indexed="81"/>
            <rFont val="Tahoma"/>
            <family val="2"/>
          </rPr>
          <t>COMIDA</t>
        </r>
        <r>
          <rPr>
            <sz val="8"/>
            <color indexed="81"/>
            <rFont val="Tahoma"/>
            <family val="2"/>
          </rPr>
          <t xml:space="preserve">
</t>
        </r>
      </text>
    </comment>
    <comment ref="H133" authorId="0" shapeId="0">
      <text>
        <r>
          <rPr>
            <sz val="8"/>
            <color indexed="81"/>
            <rFont val="Tahoma"/>
            <family val="2"/>
          </rPr>
          <t>TERRESTRE</t>
        </r>
        <r>
          <rPr>
            <sz val="8"/>
            <color indexed="81"/>
            <rFont val="Tahoma"/>
            <family val="2"/>
          </rPr>
          <t xml:space="preserve">
</t>
        </r>
      </text>
    </comment>
    <comment ref="H134" authorId="0" shapeId="0">
      <text>
        <r>
          <rPr>
            <sz val="8"/>
            <color indexed="81"/>
            <rFont val="Tahoma"/>
            <family val="2"/>
          </rPr>
          <t xml:space="preserve">LOCAL
</t>
        </r>
        <r>
          <rPr>
            <sz val="8"/>
            <color indexed="81"/>
            <rFont val="Tahoma"/>
            <family val="2"/>
          </rPr>
          <t xml:space="preserve">
</t>
        </r>
      </text>
    </comment>
    <comment ref="G135" authorId="0" shapeId="0">
      <text>
        <r>
          <rPr>
            <sz val="8"/>
            <color indexed="81"/>
            <rFont val="Tahoma"/>
            <family val="2"/>
          </rPr>
          <t xml:space="preserve">HOSPEDAJE
</t>
        </r>
      </text>
    </comment>
    <comment ref="H135" authorId="0" shapeId="0">
      <text>
        <r>
          <rPr>
            <sz val="8"/>
            <color indexed="81"/>
            <rFont val="Tahoma"/>
            <family val="2"/>
          </rPr>
          <t xml:space="preserve">AEREA
</t>
        </r>
      </text>
    </comment>
    <comment ref="G136" authorId="0" shapeId="0">
      <text>
        <r>
          <rPr>
            <sz val="8"/>
            <color indexed="81"/>
            <rFont val="Tahoma"/>
            <family val="2"/>
          </rPr>
          <t>COMIDA</t>
        </r>
        <r>
          <rPr>
            <sz val="8"/>
            <color indexed="81"/>
            <rFont val="Tahoma"/>
            <family val="2"/>
          </rPr>
          <t xml:space="preserve">
</t>
        </r>
      </text>
    </comment>
    <comment ref="H136" authorId="0" shapeId="0">
      <text>
        <r>
          <rPr>
            <sz val="8"/>
            <color indexed="81"/>
            <rFont val="Tahoma"/>
            <family val="2"/>
          </rPr>
          <t>TERRESTRE</t>
        </r>
        <r>
          <rPr>
            <sz val="8"/>
            <color indexed="81"/>
            <rFont val="Tahoma"/>
            <family val="2"/>
          </rPr>
          <t xml:space="preserve">
</t>
        </r>
      </text>
    </comment>
    <comment ref="H137" authorId="0" shapeId="0">
      <text>
        <r>
          <rPr>
            <sz val="8"/>
            <color indexed="81"/>
            <rFont val="Tahoma"/>
            <family val="2"/>
          </rPr>
          <t xml:space="preserve">LOCAL
</t>
        </r>
        <r>
          <rPr>
            <sz val="8"/>
            <color indexed="81"/>
            <rFont val="Tahoma"/>
            <family val="2"/>
          </rPr>
          <t xml:space="preserve">
</t>
        </r>
      </text>
    </comment>
    <comment ref="G483" authorId="1" shapeId="0">
      <text>
        <r>
          <rPr>
            <b/>
            <sz val="9"/>
            <color indexed="81"/>
            <rFont val="Tahoma"/>
            <family val="2"/>
          </rPr>
          <t xml:space="preserve">CCJ: hospedaje
</t>
        </r>
        <r>
          <rPr>
            <sz val="9"/>
            <color indexed="81"/>
            <rFont val="Tahoma"/>
            <family val="2"/>
          </rPr>
          <t xml:space="preserve">
</t>
        </r>
      </text>
    </comment>
    <comment ref="H483" authorId="1" shapeId="0">
      <text>
        <r>
          <rPr>
            <b/>
            <sz val="9"/>
            <color indexed="81"/>
            <rFont val="Tahoma"/>
            <family val="2"/>
          </rPr>
          <t>CCJ: Insertar la cantidad por concepto de vuelos.</t>
        </r>
        <r>
          <rPr>
            <sz val="9"/>
            <color indexed="81"/>
            <rFont val="Tahoma"/>
            <family val="2"/>
          </rPr>
          <t xml:space="preserve">
</t>
        </r>
      </text>
    </comment>
    <comment ref="G484" authorId="1" shapeId="0">
      <text>
        <r>
          <rPr>
            <b/>
            <sz val="9"/>
            <color indexed="81"/>
            <rFont val="Tahoma"/>
            <family val="2"/>
          </rPr>
          <t>CCJ: Insertar la cantidad por concepto de alimentos.</t>
        </r>
        <r>
          <rPr>
            <sz val="9"/>
            <color indexed="81"/>
            <rFont val="Tahoma"/>
            <family val="2"/>
          </rPr>
          <t xml:space="preserve">
</t>
        </r>
      </text>
    </comment>
    <comment ref="H485"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486" authorId="1" shapeId="0">
      <text>
        <r>
          <rPr>
            <b/>
            <sz val="9"/>
            <color indexed="81"/>
            <rFont val="Tahoma"/>
            <family val="2"/>
          </rPr>
          <t>CCJ: Insertar la cantidad por concepto  de hospedaje.</t>
        </r>
        <r>
          <rPr>
            <sz val="9"/>
            <color indexed="81"/>
            <rFont val="Tahoma"/>
            <family val="2"/>
          </rPr>
          <t xml:space="preserve">
</t>
        </r>
      </text>
    </comment>
    <comment ref="H486" authorId="1" shapeId="0">
      <text>
        <r>
          <rPr>
            <b/>
            <sz val="9"/>
            <color indexed="81"/>
            <rFont val="Tahoma"/>
            <family val="2"/>
          </rPr>
          <t>CCJ: Insertar la cantidad por concepto de vuelos.</t>
        </r>
        <r>
          <rPr>
            <sz val="9"/>
            <color indexed="81"/>
            <rFont val="Tahoma"/>
            <family val="2"/>
          </rPr>
          <t xml:space="preserve">
</t>
        </r>
      </text>
    </comment>
    <comment ref="G487" authorId="1" shapeId="0">
      <text>
        <r>
          <rPr>
            <b/>
            <sz val="9"/>
            <color indexed="81"/>
            <rFont val="Tahoma"/>
            <family val="2"/>
          </rPr>
          <t>CCJ: Insertar la cantidad por concepto de alimentos.</t>
        </r>
        <r>
          <rPr>
            <sz val="9"/>
            <color indexed="81"/>
            <rFont val="Tahoma"/>
            <family val="2"/>
          </rPr>
          <t xml:space="preserve">
</t>
        </r>
      </text>
    </comment>
    <comment ref="H488"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983" authorId="1" shapeId="0">
      <text>
        <r>
          <rPr>
            <b/>
            <sz val="9"/>
            <color indexed="81"/>
            <rFont val="Tahoma"/>
            <family val="2"/>
          </rPr>
          <t>CCJ: Insertar la cantidad por concepto  de hospedaje.</t>
        </r>
        <r>
          <rPr>
            <sz val="9"/>
            <color indexed="81"/>
            <rFont val="Tahoma"/>
            <family val="2"/>
          </rPr>
          <t xml:space="preserve">
</t>
        </r>
      </text>
    </comment>
    <comment ref="H983" authorId="1" shapeId="0">
      <text>
        <r>
          <rPr>
            <b/>
            <sz val="9"/>
            <color indexed="81"/>
            <rFont val="Tahoma"/>
            <family val="2"/>
          </rPr>
          <t>CCJ: Insertar la cantidad por concepto de vuelos.</t>
        </r>
        <r>
          <rPr>
            <sz val="9"/>
            <color indexed="81"/>
            <rFont val="Tahoma"/>
            <family val="2"/>
          </rPr>
          <t xml:space="preserve">
</t>
        </r>
      </text>
    </comment>
    <comment ref="G984" authorId="1" shapeId="0">
      <text>
        <r>
          <rPr>
            <b/>
            <sz val="9"/>
            <color indexed="81"/>
            <rFont val="Tahoma"/>
            <family val="2"/>
          </rPr>
          <t>CCJ: Insertar la cantidad por concepto de alimentos.</t>
        </r>
        <r>
          <rPr>
            <sz val="9"/>
            <color indexed="81"/>
            <rFont val="Tahoma"/>
            <family val="2"/>
          </rPr>
          <t xml:space="preserve">
</t>
        </r>
      </text>
    </comment>
    <comment ref="H984"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985" authorId="1" shapeId="0">
      <text>
        <r>
          <rPr>
            <b/>
            <sz val="9"/>
            <color indexed="81"/>
            <rFont val="Tahoma"/>
            <family val="2"/>
          </rPr>
          <t>CCJ: Insertar la cantidad por concepto  de hospedaje.</t>
        </r>
        <r>
          <rPr>
            <sz val="9"/>
            <color indexed="81"/>
            <rFont val="Tahoma"/>
            <family val="2"/>
          </rPr>
          <t xml:space="preserve">
</t>
        </r>
      </text>
    </comment>
    <comment ref="H985" authorId="1" shapeId="0">
      <text>
        <r>
          <rPr>
            <b/>
            <sz val="9"/>
            <color indexed="81"/>
            <rFont val="Tahoma"/>
            <family val="2"/>
          </rPr>
          <t>CCJ: Insertar la cantidad por concepto de vuelos.</t>
        </r>
        <r>
          <rPr>
            <sz val="9"/>
            <color indexed="81"/>
            <rFont val="Tahoma"/>
            <family val="2"/>
          </rPr>
          <t xml:space="preserve">
</t>
        </r>
      </text>
    </comment>
    <comment ref="G986" authorId="1" shapeId="0">
      <text>
        <r>
          <rPr>
            <b/>
            <sz val="9"/>
            <color indexed="81"/>
            <rFont val="Tahoma"/>
            <family val="2"/>
          </rPr>
          <t>CCJ: Insertar la cantidad por concepto de alimentos.</t>
        </r>
        <r>
          <rPr>
            <sz val="9"/>
            <color indexed="81"/>
            <rFont val="Tahoma"/>
            <family val="2"/>
          </rPr>
          <t xml:space="preserve">
</t>
        </r>
      </text>
    </comment>
    <comment ref="H986"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987" authorId="1" shapeId="0">
      <text>
        <r>
          <rPr>
            <b/>
            <sz val="9"/>
            <color indexed="81"/>
            <rFont val="Tahoma"/>
            <family val="2"/>
          </rPr>
          <t>CCJ: Insertar la cantidad por concepto  de hospedaje.</t>
        </r>
        <r>
          <rPr>
            <sz val="9"/>
            <color indexed="81"/>
            <rFont val="Tahoma"/>
            <family val="2"/>
          </rPr>
          <t xml:space="preserve">
</t>
        </r>
      </text>
    </comment>
    <comment ref="H987" authorId="1" shapeId="0">
      <text>
        <r>
          <rPr>
            <b/>
            <sz val="9"/>
            <color indexed="81"/>
            <rFont val="Tahoma"/>
            <family val="2"/>
          </rPr>
          <t>CCJ: Insertar la cantidad por concepto de vuelos.</t>
        </r>
        <r>
          <rPr>
            <sz val="9"/>
            <color indexed="81"/>
            <rFont val="Tahoma"/>
            <family val="2"/>
          </rPr>
          <t xml:space="preserve">
</t>
        </r>
      </text>
    </comment>
    <comment ref="G988" authorId="1" shapeId="0">
      <text>
        <r>
          <rPr>
            <b/>
            <sz val="9"/>
            <color indexed="81"/>
            <rFont val="Tahoma"/>
            <family val="2"/>
          </rPr>
          <t>CCJ: Insertar la cantidad por concepto de alimentos.</t>
        </r>
        <r>
          <rPr>
            <sz val="9"/>
            <color indexed="81"/>
            <rFont val="Tahoma"/>
            <family val="2"/>
          </rPr>
          <t xml:space="preserve">
</t>
        </r>
      </text>
    </comment>
    <comment ref="H988"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989" authorId="1" shapeId="0">
      <text>
        <r>
          <rPr>
            <b/>
            <sz val="9"/>
            <color indexed="81"/>
            <rFont val="Tahoma"/>
            <family val="2"/>
          </rPr>
          <t>CCJ: Insertar la cantidad por concepto  de hospedaje.</t>
        </r>
        <r>
          <rPr>
            <sz val="9"/>
            <color indexed="81"/>
            <rFont val="Tahoma"/>
            <family val="2"/>
          </rPr>
          <t xml:space="preserve">
</t>
        </r>
      </text>
    </comment>
    <comment ref="H989" authorId="1" shapeId="0">
      <text>
        <r>
          <rPr>
            <b/>
            <sz val="9"/>
            <color indexed="81"/>
            <rFont val="Tahoma"/>
            <family val="2"/>
          </rPr>
          <t>CCJ: Insertar la cantidad por concepto de vuelos.</t>
        </r>
        <r>
          <rPr>
            <sz val="9"/>
            <color indexed="81"/>
            <rFont val="Tahoma"/>
            <family val="2"/>
          </rPr>
          <t xml:space="preserve">
</t>
        </r>
      </text>
    </comment>
    <comment ref="G990" authorId="1" shapeId="0">
      <text>
        <r>
          <rPr>
            <b/>
            <sz val="9"/>
            <color indexed="81"/>
            <rFont val="Tahoma"/>
            <family val="2"/>
          </rPr>
          <t>CCJ: Insertar la cantidad por concepto de alimentos.</t>
        </r>
        <r>
          <rPr>
            <sz val="9"/>
            <color indexed="81"/>
            <rFont val="Tahoma"/>
            <family val="2"/>
          </rPr>
          <t xml:space="preserve">
</t>
        </r>
      </text>
    </comment>
    <comment ref="H990"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991" authorId="1" shapeId="0">
      <text>
        <r>
          <rPr>
            <b/>
            <sz val="9"/>
            <color indexed="81"/>
            <rFont val="Tahoma"/>
            <family val="2"/>
          </rPr>
          <t>CCJ: Insertar la cantidad por concepto  de hospedaje.</t>
        </r>
        <r>
          <rPr>
            <sz val="9"/>
            <color indexed="81"/>
            <rFont val="Tahoma"/>
            <family val="2"/>
          </rPr>
          <t xml:space="preserve">
</t>
        </r>
      </text>
    </comment>
    <comment ref="H991" authorId="1" shapeId="0">
      <text>
        <r>
          <rPr>
            <b/>
            <sz val="9"/>
            <color indexed="81"/>
            <rFont val="Tahoma"/>
            <family val="2"/>
          </rPr>
          <t>CCJ: Insertar la cantidad por concepto de vuelos.</t>
        </r>
        <r>
          <rPr>
            <sz val="9"/>
            <color indexed="81"/>
            <rFont val="Tahoma"/>
            <family val="2"/>
          </rPr>
          <t xml:space="preserve">
</t>
        </r>
      </text>
    </comment>
    <comment ref="G992" authorId="1" shapeId="0">
      <text>
        <r>
          <rPr>
            <b/>
            <sz val="9"/>
            <color indexed="81"/>
            <rFont val="Tahoma"/>
            <family val="2"/>
          </rPr>
          <t>CCJ: Insertar la cantidad por concepto de alimentos.</t>
        </r>
        <r>
          <rPr>
            <sz val="9"/>
            <color indexed="81"/>
            <rFont val="Tahoma"/>
            <family val="2"/>
          </rPr>
          <t xml:space="preserve">
</t>
        </r>
      </text>
    </comment>
    <comment ref="H992"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993" authorId="1" shapeId="0">
      <text>
        <r>
          <rPr>
            <b/>
            <sz val="9"/>
            <color indexed="81"/>
            <rFont val="Tahoma"/>
            <family val="2"/>
          </rPr>
          <t>CCJ: Insertar la cantidad por concepto  de hospedaje.</t>
        </r>
        <r>
          <rPr>
            <sz val="9"/>
            <color indexed="81"/>
            <rFont val="Tahoma"/>
            <family val="2"/>
          </rPr>
          <t xml:space="preserve">
</t>
        </r>
      </text>
    </comment>
    <comment ref="H993" authorId="1" shapeId="0">
      <text>
        <r>
          <rPr>
            <b/>
            <sz val="9"/>
            <color indexed="81"/>
            <rFont val="Tahoma"/>
            <family val="2"/>
          </rPr>
          <t>CCJ: Insertar la cantidad por concepto de vuelos.</t>
        </r>
        <r>
          <rPr>
            <sz val="9"/>
            <color indexed="81"/>
            <rFont val="Tahoma"/>
            <family val="2"/>
          </rPr>
          <t xml:space="preserve">
</t>
        </r>
      </text>
    </comment>
    <comment ref="G994" authorId="1" shapeId="0">
      <text>
        <r>
          <rPr>
            <b/>
            <sz val="9"/>
            <color indexed="81"/>
            <rFont val="Tahoma"/>
            <family val="2"/>
          </rPr>
          <t>CCJ: Insertar la cantidad por concepto de alimentos.</t>
        </r>
        <r>
          <rPr>
            <sz val="9"/>
            <color indexed="81"/>
            <rFont val="Tahoma"/>
            <family val="2"/>
          </rPr>
          <t xml:space="preserve">
</t>
        </r>
      </text>
    </comment>
    <comment ref="H994"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995" authorId="1" shapeId="0">
      <text>
        <r>
          <rPr>
            <b/>
            <sz val="9"/>
            <color indexed="81"/>
            <rFont val="Tahoma"/>
            <family val="2"/>
          </rPr>
          <t>CCJ: Insertar la cantidad por concepto  de hospedaje.</t>
        </r>
        <r>
          <rPr>
            <sz val="9"/>
            <color indexed="81"/>
            <rFont val="Tahoma"/>
            <family val="2"/>
          </rPr>
          <t xml:space="preserve">
</t>
        </r>
      </text>
    </comment>
    <comment ref="H995" authorId="1" shapeId="0">
      <text>
        <r>
          <rPr>
            <b/>
            <sz val="9"/>
            <color indexed="81"/>
            <rFont val="Tahoma"/>
            <family val="2"/>
          </rPr>
          <t>CCJ: Insertar la cantidad por concepto de vuelos.</t>
        </r>
        <r>
          <rPr>
            <sz val="9"/>
            <color indexed="81"/>
            <rFont val="Tahoma"/>
            <family val="2"/>
          </rPr>
          <t xml:space="preserve">
</t>
        </r>
      </text>
    </comment>
    <comment ref="G996" authorId="1" shapeId="0">
      <text>
        <r>
          <rPr>
            <b/>
            <sz val="9"/>
            <color indexed="81"/>
            <rFont val="Tahoma"/>
            <family val="2"/>
          </rPr>
          <t>CCJ: Insertar la cantidad por concepto de alimentos.</t>
        </r>
        <r>
          <rPr>
            <sz val="9"/>
            <color indexed="81"/>
            <rFont val="Tahoma"/>
            <family val="2"/>
          </rPr>
          <t xml:space="preserve">
</t>
        </r>
      </text>
    </comment>
    <comment ref="H996"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997" authorId="1" shapeId="0">
      <text>
        <r>
          <rPr>
            <b/>
            <sz val="9"/>
            <color indexed="81"/>
            <rFont val="Tahoma"/>
            <family val="2"/>
          </rPr>
          <t>CCJ: Insertar la cantidad por concepto  de hospedaje.</t>
        </r>
        <r>
          <rPr>
            <sz val="9"/>
            <color indexed="81"/>
            <rFont val="Tahoma"/>
            <family val="2"/>
          </rPr>
          <t xml:space="preserve">
</t>
        </r>
      </text>
    </comment>
    <comment ref="H997" authorId="1" shapeId="0">
      <text>
        <r>
          <rPr>
            <b/>
            <sz val="9"/>
            <color indexed="81"/>
            <rFont val="Tahoma"/>
            <family val="2"/>
          </rPr>
          <t>CCJ: Insertar la cantidad por concepto de vuelos.</t>
        </r>
        <r>
          <rPr>
            <sz val="9"/>
            <color indexed="81"/>
            <rFont val="Tahoma"/>
            <family val="2"/>
          </rPr>
          <t xml:space="preserve">
</t>
        </r>
      </text>
    </comment>
    <comment ref="G998" authorId="1" shapeId="0">
      <text>
        <r>
          <rPr>
            <b/>
            <sz val="9"/>
            <color indexed="81"/>
            <rFont val="Tahoma"/>
            <family val="2"/>
          </rPr>
          <t>CCJ: Insertar la cantidad por concepto de alimentos.</t>
        </r>
        <r>
          <rPr>
            <sz val="9"/>
            <color indexed="81"/>
            <rFont val="Tahoma"/>
            <family val="2"/>
          </rPr>
          <t xml:space="preserve">
</t>
        </r>
      </text>
    </comment>
    <comment ref="H998"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 ref="G999" authorId="1" shapeId="0">
      <text>
        <r>
          <rPr>
            <b/>
            <sz val="9"/>
            <color indexed="81"/>
            <rFont val="Tahoma"/>
            <family val="2"/>
          </rPr>
          <t>CCJ: Insertar la cantidad por concepto  de hospedaje.</t>
        </r>
        <r>
          <rPr>
            <sz val="9"/>
            <color indexed="81"/>
            <rFont val="Tahoma"/>
            <family val="2"/>
          </rPr>
          <t xml:space="preserve">
</t>
        </r>
      </text>
    </comment>
    <comment ref="H999" authorId="1" shapeId="0">
      <text>
        <r>
          <rPr>
            <b/>
            <sz val="9"/>
            <color indexed="81"/>
            <rFont val="Tahoma"/>
            <family val="2"/>
          </rPr>
          <t>CCJ: Insertar la cantidad por concepto de vuelos.</t>
        </r>
        <r>
          <rPr>
            <sz val="9"/>
            <color indexed="81"/>
            <rFont val="Tahoma"/>
            <family val="2"/>
          </rPr>
          <t xml:space="preserve">
</t>
        </r>
      </text>
    </comment>
    <comment ref="G1000" authorId="1" shapeId="0">
      <text>
        <r>
          <rPr>
            <b/>
            <sz val="9"/>
            <color indexed="81"/>
            <rFont val="Tahoma"/>
            <family val="2"/>
          </rPr>
          <t>CCJ: Insertar la cantidad por concepto de alimentos.</t>
        </r>
        <r>
          <rPr>
            <sz val="9"/>
            <color indexed="81"/>
            <rFont val="Tahoma"/>
            <family val="2"/>
          </rPr>
          <t xml:space="preserve">
</t>
        </r>
      </text>
    </comment>
    <comment ref="H1000" authorId="1" shapeId="0">
      <text>
        <r>
          <rPr>
            <b/>
            <sz val="9"/>
            <color indexed="81"/>
            <rFont val="Tahoma"/>
            <family val="2"/>
          </rPr>
          <t>CCJ: Insertar la cantidad por concepto de otros transportes, (engloba taxis, autobús, gastos de gasolina y peaje.</t>
        </r>
        <r>
          <rPr>
            <sz val="9"/>
            <color indexed="81"/>
            <rFont val="Tahoma"/>
            <family val="2"/>
          </rPr>
          <t xml:space="preserve">
</t>
        </r>
      </text>
    </comment>
  </commentList>
</comments>
</file>

<file path=xl/sharedStrings.xml><?xml version="1.0" encoding="utf-8"?>
<sst xmlns="http://schemas.openxmlformats.org/spreadsheetml/2006/main" count="3453" uniqueCount="1568">
  <si>
    <t>No. de Solicitud</t>
  </si>
  <si>
    <t>Nombre del disertante</t>
  </si>
  <si>
    <t>Nombre del evento</t>
  </si>
  <si>
    <t>Tema a tratar</t>
  </si>
  <si>
    <t>Casa de la Cultura Jurídica</t>
  </si>
  <si>
    <t>Días de Participación</t>
  </si>
  <si>
    <t>Costo de Hospedaje y Alimentos</t>
  </si>
  <si>
    <t>Costo de Transportación</t>
  </si>
  <si>
    <t>ACA-E-67</t>
  </si>
  <si>
    <t>LIC. EDGAR RENE JUAREZ MONTOYA</t>
  </si>
  <si>
    <t>MARTES DE CRÓNICAS  "CINE DEBATE LA MISIÓN"</t>
  </si>
  <si>
    <t>02 DE AGOSTO DE 2016</t>
  </si>
  <si>
    <t>ACA-E-68</t>
  </si>
  <si>
    <t>MTRA. LUCÍA RODRÍGUEZ QUINTERO</t>
  </si>
  <si>
    <t xml:space="preserve">DIPLOMADO JUICIO DE AMPARO </t>
  </si>
  <si>
    <t>MODULO I</t>
  </si>
  <si>
    <t>05 Y 06 DE AGOSTO DE 2016</t>
  </si>
  <si>
    <t>ACA-E-69</t>
  </si>
  <si>
    <t>MTRA. IRMA MARIBEL NICASIO GONZÁLEZ</t>
  </si>
  <si>
    <t>MARTES DE CRONICAS MESA REDONDA "DERECHO DE PERSONAS Y PUEBLOS INDIGENAS"</t>
  </si>
  <si>
    <t>09 DE AGOSTO DE 2016</t>
  </si>
  <si>
    <t>ACA-E-70</t>
  </si>
  <si>
    <t>LIC. JEHU GALEANA CANTU</t>
  </si>
  <si>
    <t>ACA-E-71</t>
  </si>
  <si>
    <t>LIC. MOISES BREMERMANN BORRAZ</t>
  </si>
  <si>
    <t>MODULO II</t>
  </si>
  <si>
    <t>19 Y 20 DE AGOSTO DE 2016</t>
  </si>
  <si>
    <t>ACA-E-72</t>
  </si>
  <si>
    <t>MTRO.RAFAEL HERNANDEZ GARCÍA</t>
  </si>
  <si>
    <t>MODULO III (PARTE II)</t>
  </si>
  <si>
    <t>12 Y 13 DE AGOSTO DE 2016</t>
  </si>
  <si>
    <t>ACA-E-73</t>
  </si>
  <si>
    <t>MTRO. RAFAEL COELLO CETINA</t>
  </si>
  <si>
    <t>MODULO III (PARTE I)</t>
  </si>
  <si>
    <t>26 Y 27 DE AGOSTO DE 2016</t>
  </si>
  <si>
    <t>ACA-E-74</t>
  </si>
  <si>
    <t>MTRO. NELSON ESTEBAN REYES</t>
  </si>
  <si>
    <t>PRESENTACIÓN DE PROTOCOLOS (PROTOCOLO DE ACTUACIÓN PARA QUIENES IMPARTEN JUSTICIA EN CASOS QUE INVOLUCREN DERECHOS DE PERSONAS, COMUNIDADES Y PUEBLOS INDIGENAS)</t>
  </si>
  <si>
    <t>31 DE AGOSTO DE 2016</t>
  </si>
  <si>
    <t>ACA-E-75</t>
  </si>
  <si>
    <t>BENJAMIN OROZCO GUTIERREZ</t>
  </si>
  <si>
    <t>CINE DEBATE: PELICULA "LA MISION"</t>
  </si>
  <si>
    <t>DERECHOS DE LOS PUEBLOS Y COMUNIDADES INDIGENAS</t>
  </si>
  <si>
    <t>AGUASCALIENTES</t>
  </si>
  <si>
    <t>2 DE AGOSTO</t>
  </si>
  <si>
    <t>AGS-LE-007</t>
  </si>
  <si>
    <t>JESUS DE LA TORRE RANGEL</t>
  </si>
  <si>
    <t>MESA DE DEBATE: DERECHOS DE LOS PUEBLOS Y COMUNIDADES INDIGENAS</t>
  </si>
  <si>
    <t>9 DE AGOSTO</t>
  </si>
  <si>
    <t>MARIA WUOTTO GONZALEZ</t>
  </si>
  <si>
    <t>MARIA ORTIZ RODRIGUEZ</t>
  </si>
  <si>
    <t>JOSE MUÑOZ DELGADO</t>
  </si>
  <si>
    <t>DIPLOMADO: EN AMPARO</t>
  </si>
  <si>
    <t>ANTECEDENTES Y PRINCIPIOS DEL JUICIO DE AMPARO</t>
  </si>
  <si>
    <t>4 Y 5 DE AGOSTO</t>
  </si>
  <si>
    <t>AGS-E-011</t>
  </si>
  <si>
    <t>ARIEL ROJAS CABALLERO</t>
  </si>
  <si>
    <t>INTRODUCCION Y DEFENSA DE LOS DERECHOS HUMANOS EN MEXICO</t>
  </si>
  <si>
    <t>12 Y 13 DE AGOSTO</t>
  </si>
  <si>
    <t>ISIDORO CARDENAS RODRIGUEZ</t>
  </si>
  <si>
    <t>INTERES TUTELADO EN EL JUICIO DE AMPARO Y LAS PARTES EN EL JUICIO DE AMPARO</t>
  </si>
  <si>
    <t>18 Y 19 DE AGOSTO</t>
  </si>
  <si>
    <t>CLAUDIO GRANADOS MACIAS</t>
  </si>
  <si>
    <t>IMPROCEDENCIA Y SOBRESEIMIENTO</t>
  </si>
  <si>
    <t>25 Y 26 DE AGOSTO</t>
  </si>
  <si>
    <t>CESAREO BARBA PEREZ</t>
  </si>
  <si>
    <t>AGS-E-012</t>
  </si>
  <si>
    <t>BRENT  TURVEY</t>
  </si>
  <si>
    <t>CONFERENCIA: PROTOCOLOS BASICOS DE INVESTIGACION DE LA ESCENA DEL CRIMEN</t>
  </si>
  <si>
    <t>PROTOCOLOS BASICOS DE INVESTIGACION DE LA ESCENA DEL CRIMEN</t>
  </si>
  <si>
    <t>8 DE AGOSTO</t>
  </si>
  <si>
    <t xml:space="preserve">GUADALUPE MARQUEZ ALGARA </t>
  </si>
  <si>
    <t>SEMINARIO DE MEDIOS ALTERNATIVOS DE SOLUCION DE CONTROVERSIAS”</t>
  </si>
  <si>
    <t>EL CONFLICTO Y GENERALIDADES DE LOS MECANISMOS ALTERNATIVOS DE SOLUCION DE CONTROVERSIAS</t>
  </si>
  <si>
    <t>10 Y 17 DE AGOSTO</t>
  </si>
  <si>
    <t>OSCAR GONZALEZ MENDIVIL</t>
  </si>
  <si>
    <t>EL PROCEDIMIENTO EN LA LEY NACIONAL DE MECANISMOS ALTERNATIVOS DE SOLUCION DE CONTROVERSIAS EN MATERIA PENAL Y EL ACUERDO REPARATORIO</t>
  </si>
  <si>
    <t>24 Y 31 DE AGOSTO</t>
  </si>
  <si>
    <t>GERARDO BERMUDEZ AMADOR</t>
  </si>
  <si>
    <t>EL PROCEDIMIENTO EN LA LEY NACIONAL DE MECANISMOS ALTERNATIVOS DE SOLUCION DE CONTROVERSIAS EN MATERIA PENAL</t>
  </si>
  <si>
    <t>24  DE AGOSTO</t>
  </si>
  <si>
    <t>CARLOS RAMOS HERRERA</t>
  </si>
  <si>
    <t>EL ACUERDO REPARATORIO</t>
  </si>
  <si>
    <t>31 DE AGOSTO</t>
  </si>
  <si>
    <t>ADAN ESCOBEDO ROBLES</t>
  </si>
  <si>
    <t>PRESENTACION DEL PROTOCOLO: DE ACTUACION PARA QUIENES IMPARTEN JUSTICIA EN CASO DE QUE INVOLUCREN PERSONAS, COMUNIDADES Y PUEBLOS INDIGENAS</t>
  </si>
  <si>
    <t>PROTOCOLO: DE ACTUACION PARA QUIENES IMPARTEN JUSTICIA EN CASO DE QUE INVOLUCREN PERSONAS, COMUNIDADES Y PUEBLOS INDIGENAS</t>
  </si>
  <si>
    <t>22 DE AGOSTO</t>
  </si>
  <si>
    <t>JESUS GAVIÑO ORTIZ</t>
  </si>
  <si>
    <t>CONFERENCIA: EL INSTITUTO NACIONAL DE MIGRACION Y LOS DERECHOS HUMANOS DE LAS PERSONAS MIGRANTES</t>
  </si>
  <si>
    <t>LOS DERECHOS HUMANOS DE LAS PERSONAS MIGRANTES</t>
  </si>
  <si>
    <t>29 DE AGOSTO</t>
  </si>
  <si>
    <t>ARI-LE-06</t>
  </si>
  <si>
    <t xml:space="preserve">RUTILIO LÓPEZ ALTAMIRANO    </t>
  </si>
  <si>
    <t>CINE DEBATE YTU EL ARROYO</t>
  </si>
  <si>
    <t>DERECHO DE LAS PERSONAS, COMUNIDADES Y PUEBLOS INDIGENAS</t>
  </si>
  <si>
    <t>ARIO DE ROSALES</t>
  </si>
  <si>
    <t>09 DE AGOSTO</t>
  </si>
  <si>
    <t xml:space="preserve">ANGEL ALONSO MOLINA </t>
  </si>
  <si>
    <t>CONFERENCIA "DERECHO DE LAS PERSONAS, COMUNIDADES Y PUEBLOS INDIGENAS"</t>
  </si>
  <si>
    <t>16 DE AGOSTO</t>
  </si>
  <si>
    <t>DULCE PATRICIA TORRES SANDOVAL</t>
  </si>
  <si>
    <t>MARIBEL ROSAS GARCÍA</t>
  </si>
  <si>
    <t>CRÓNICA CC 32/2012</t>
  </si>
  <si>
    <t>CONTROVERSIA CONSTITUCIONAL 32/2012</t>
  </si>
  <si>
    <t>23 DE AGOSTO</t>
  </si>
  <si>
    <t>SIMÓN BACA SUÁREZ</t>
  </si>
  <si>
    <t>CONFERENCIA "KIPATLA DERECHO DE LOS NIÑOS (AS) A LA NO DISCRIMINACIÓN"</t>
  </si>
  <si>
    <t>DERECHO DE LA NO DISCRIMINACIÓN</t>
  </si>
  <si>
    <t>24 DE AGOSTO</t>
  </si>
  <si>
    <t>RICARDO FRAGOSO BECERRA</t>
  </si>
  <si>
    <t xml:space="preserve">DIPLOMADO </t>
  </si>
  <si>
    <t>JUICIO DE AMPARO</t>
  </si>
  <si>
    <t>CAMPECHE</t>
  </si>
  <si>
    <t>4 Y 5/08/2016</t>
  </si>
  <si>
    <t>ROSALVA NARVAEZ DÍAZ. GREGORIA VALDEZ FUENTES Y VALERIA VILLALPANDO CONTRERAS</t>
  </si>
  <si>
    <t>MARTES DE CRÓNICAS</t>
  </si>
  <si>
    <t>DERECHOS DE LOS PUEBLOS Y PERSONAS INDÍGENAS</t>
  </si>
  <si>
    <t>2 Y 9/08/2016</t>
  </si>
  <si>
    <t>JOSE ABELARDO RODRÍGUEZ CANTÚ</t>
  </si>
  <si>
    <t>11 Y 12/08/2016</t>
  </si>
  <si>
    <t>CAM-E-006-2016</t>
  </si>
  <si>
    <t>NORMA MONSERRAT TORRES CONTRERAS</t>
  </si>
  <si>
    <t>$     4,138.67</t>
  </si>
  <si>
    <t>CESAR ISAÍ DZUL CHI</t>
  </si>
  <si>
    <t>25 Y 26/08/2016</t>
  </si>
  <si>
    <t>CUN-LE-009</t>
  </si>
  <si>
    <t>MTRO. FRANCISCO XAVIER XIU MANZANERO</t>
  </si>
  <si>
    <t>DERECHOS DE LAS PERSONAS Y PUEBLOS INDÍGENAS</t>
  </si>
  <si>
    <t>2,9,16 Y 23 DE AGOSTO</t>
  </si>
  <si>
    <t>$   0.00
$   1,000.00</t>
  </si>
  <si>
    <t>$  0.00
 $ 0.00
 $  520.00</t>
  </si>
  <si>
    <t>CUN-E-019</t>
  </si>
  <si>
    <t>LIC. ROBERTO NIEMBRO ORTEGA</t>
  </si>
  <si>
    <t>DIPLOMADO</t>
  </si>
  <si>
    <t>05 Y 06 DE AGOSTO</t>
  </si>
  <si>
    <t>$  7,400.00
$   2,000.00</t>
  </si>
  <si>
    <t>$  5,442.71
 $ 0.00
 $  0.00</t>
  </si>
  <si>
    <t>CUN-E-020</t>
  </si>
  <si>
    <t>MTRO. GUILLERMO PABLO LÓPEZ ANDRADE</t>
  </si>
  <si>
    <t>$   5,307.51
$   635.95</t>
  </si>
  <si>
    <t>$ 4,898.71
 $ 0.00
 $  0.00</t>
  </si>
  <si>
    <t>CUN-E-021</t>
  </si>
  <si>
    <t>LIC. RICARDO ANTONIO SILVA DÍAZ</t>
  </si>
  <si>
    <t>19 Y 20 DE AGOSTO</t>
  </si>
  <si>
    <t>$  7,200.00
$   1,730.00</t>
  </si>
  <si>
    <t>$  3,793.70
 $ 0.00
 $  0.00</t>
  </si>
  <si>
    <t xml:space="preserve">MAGDO. EOLO DURÁN MOLINA </t>
  </si>
  <si>
    <t>24 Y 25 DE AGOSTO</t>
  </si>
  <si>
    <t>$   0.00
$   2,000.00</t>
  </si>
  <si>
    <t>$  0.00
 $ 0.00
 $  0.00</t>
  </si>
  <si>
    <t>PROTOCOLO DE ACTUACION</t>
  </si>
  <si>
    <t>CUN-E-022</t>
  </si>
  <si>
    <t>MTRO. ZAMIR ANDRÉS FAJARDO MORALES</t>
  </si>
  <si>
    <t>TALLER TEÓRICO PRÁCTICO</t>
  </si>
  <si>
    <t>CONTROL DE CONVENCIONALIDAD</t>
  </si>
  <si>
    <t>26 Y 27 DE AGOSTO</t>
  </si>
  <si>
    <t>$   7,200.00
$   1,550.40</t>
  </si>
  <si>
    <t>$  5081.78
 $ 0.00
 $  0.00</t>
  </si>
  <si>
    <t>MAGDO. ARIEL ALBERTO ROJAS CABALLERO</t>
  </si>
  <si>
    <t>"EL JUICIO DE AMPARO"</t>
  </si>
  <si>
    <t>CELAYA</t>
  </si>
  <si>
    <t xml:space="preserve">5 Y 6 DE AGOSTO DE 2016 </t>
  </si>
  <si>
    <t>CCJ-Celaya/RRC/E01/07/2016</t>
  </si>
  <si>
    <t>MAGDO. JUAN MANUEL ARREDONDO ELÍAS</t>
  </si>
  <si>
    <t xml:space="preserve">12 Y 13 DE AGOSTO DE 2016 </t>
  </si>
  <si>
    <t>LIC. KARLA AIGXA ORTÍZ CARRASCO</t>
  </si>
  <si>
    <t xml:space="preserve">20 DE AGOSTO DE 2016 </t>
  </si>
  <si>
    <t>MTRO. CÉSAR ARMANDO CÁMARA CONTRERAS</t>
  </si>
  <si>
    <t xml:space="preserve">26 Y 27 DE AGOSTO DE 2016 </t>
  </si>
  <si>
    <t>L. EN B. CHRISTIAN RAMÓN HERNÁNDEZ SÁNCHEZ</t>
  </si>
  <si>
    <t>SEMINARIO</t>
  </si>
  <si>
    <t>"LA ETAPA DE INVESTIGACIÓN EN EL NUEVO SISTEMA DE JUSTICIA PENAL"</t>
  </si>
  <si>
    <t xml:space="preserve">29 Y 30 DE AGOSTO DE 2016 </t>
  </si>
  <si>
    <t>CCJ-Celaya/RRC/E01/08/2016</t>
  </si>
  <si>
    <t>L. EN B. DANIEL DE LA BARRERA ESCAMILLA</t>
  </si>
  <si>
    <t xml:space="preserve">31 DE AGOSTO Y 1 DE SEPTIEMBRE DE 2016 </t>
  </si>
  <si>
    <t>CHE-E-70</t>
  </si>
  <si>
    <t>IVAN JACOBO INTERIAN KU</t>
  </si>
  <si>
    <t>CINE DABATE " LA MISIÓN"- MARTES DE CRÓNICAS</t>
  </si>
  <si>
    <t>CHETUMAL</t>
  </si>
  <si>
    <t>02 DE AGOSTO</t>
  </si>
  <si>
    <t>CHE-E-71</t>
  </si>
  <si>
    <t>KINUYO CONCEPCIÓN ESPARZA YAMAMOTO</t>
  </si>
  <si>
    <t>MESA DEBATE "DERECHOS DE PERSONAS Y PUEBLOS INDÍGENAS" - MARTES DE CRÓNICAS</t>
  </si>
  <si>
    <t>CHE-E-72</t>
  </si>
  <si>
    <t>MANUEL BUENROSTRO ALBA</t>
  </si>
  <si>
    <t>CHE-E-73</t>
  </si>
  <si>
    <t>EVER MARCELINO CANUL</t>
  </si>
  <si>
    <t>CHE-E-74</t>
  </si>
  <si>
    <t>CARLOS MARCELO BAQUEDANO GOROCICA</t>
  </si>
  <si>
    <t>DIPLOMADO "JUICIO DE AMPARO"</t>
  </si>
  <si>
    <t>CHE-E-75</t>
  </si>
  <si>
    <t>JUAN PABLO HERNÁNDEZ VENADERO</t>
  </si>
  <si>
    <t>CHE-E-76</t>
  </si>
  <si>
    <t>LUIS DAVID COAÑA BE</t>
  </si>
  <si>
    <t>CHE-E-77</t>
  </si>
  <si>
    <t>PERSONAL DE LA UNIDAD DE CRÓNICAS</t>
  </si>
  <si>
    <t>VIDEO CONFERENCIA CRÓNICAS "SOYA TRANSGÉNICA"; DERECHO DE LOS PUEBLOS INDÍGENAS A LA CONSULTA PREVIA - MARTES DE CRÓNICAS</t>
  </si>
  <si>
    <t>CHE-E-78</t>
  </si>
  <si>
    <t>DANIEL DE LA BARRERA ESCAMILLA</t>
  </si>
  <si>
    <t>SEMINARIO "CADENA DE CUSTODIA"</t>
  </si>
  <si>
    <t>CHE-E-79</t>
  </si>
  <si>
    <t>CHRISTIAN RAMÓN HERNÁNDEZ SÁNCHEZ</t>
  </si>
  <si>
    <t>CHE-E-80</t>
  </si>
  <si>
    <t>PERSONAL DEL CENTRO DE ESTUDIOS CONSTITUCIONALES</t>
  </si>
  <si>
    <t>VIDEO CONFERENCIA ANÁLISIS AMPARO EN REVISIÓN 241/2015 CASO "SOYA TRANSGÉNICA" - MARTES DE CRÓNICAS</t>
  </si>
  <si>
    <t>CHE-E-81</t>
  </si>
  <si>
    <t>ELIA AVENDAÑO VILLAFUERTE</t>
  </si>
  <si>
    <t>PROTOCOLO DE ACTUACIÓN PARA QUIENES IMPARTEN JUSTICIA EN CASOS QUE INVOLUCREN DERECHOS DE PERSONAS, COMUNIDADES Y PUEBLOS INDÍGENAS"</t>
  </si>
  <si>
    <t>CHE-E-82</t>
  </si>
  <si>
    <t>PRESENTACIÓN DE LIBRO "CURSO BÁSICO DE AMPARO"</t>
  </si>
  <si>
    <t>25 DE AGOSTO</t>
  </si>
  <si>
    <t>CHE-E-83</t>
  </si>
  <si>
    <t>VÍCTOR VENAMIR VIVAS VIVAS</t>
  </si>
  <si>
    <t>CHE-E-84</t>
  </si>
  <si>
    <t>AARÓN ALBERTO PEREIRA LIZAMA</t>
  </si>
  <si>
    <t>CHE-E-85</t>
  </si>
  <si>
    <t>OSCAR BUENFIL ROJAS</t>
  </si>
  <si>
    <t>CHI-E-010-2016</t>
  </si>
  <si>
    <t>JOSÉ DE JESÚS CRUZ SIBAJA</t>
  </si>
  <si>
    <t>TALLER DE HABILIDADES BÁSICAS DE EXPRESIÓN CORPORAL</t>
  </si>
  <si>
    <t>JUICIOS ORALES</t>
  </si>
  <si>
    <t>CHIHUAHUA</t>
  </si>
  <si>
    <t>5 DE AGOSTO 
DE 2016</t>
  </si>
  <si>
    <t xml:space="preserve"> -   </t>
  </si>
  <si>
    <t>CHI-E-011-2016</t>
  </si>
  <si>
    <t>OSCAR EDUARDO GUIZAR LÓPEZ</t>
  </si>
  <si>
    <t>DIPLOMADO EN JUICIO DE AMPARO</t>
  </si>
  <si>
    <t>INTRODUCCION A LOS DERECHOS HUMANOS</t>
  </si>
  <si>
    <t>5 Y 6 DE AGOSTO DE 2016</t>
  </si>
  <si>
    <t>CHI-LE-07-2016</t>
  </si>
  <si>
    <t>CHI-E-012-2016</t>
  </si>
  <si>
    <t>GABRIELA ELEONORA CORTÉS ARAUJO</t>
  </si>
  <si>
    <t>GENERALIDADES DEL JUICIO DE AMPARO</t>
  </si>
  <si>
    <t>CHI-E-013-2016</t>
  </si>
  <si>
    <t>FRANCISCO MARTÍNEZ VALDIVIEZO</t>
  </si>
  <si>
    <t>IMPROCEDENCIAS Y SOBRE SEGUIMIENTO</t>
  </si>
  <si>
    <t>23 Y 24 DE AGOSTO DE 2016</t>
  </si>
  <si>
    <t>CHI-E-014-2016</t>
  </si>
  <si>
    <t>RICARDO GUZMÁN WOLFFER</t>
  </si>
  <si>
    <t>INTERES TUTELADO EN JUICIO DE AMPARO -ASPECTOS PROCESALES</t>
  </si>
  <si>
    <t>CHI-E-015-2016</t>
  </si>
  <si>
    <t>ERNESTO GALINDO SIFUENTES</t>
  </si>
  <si>
    <t>EL AMPARO INDIRECTO</t>
  </si>
  <si>
    <t>31 DE AGOSTO Y 
1 DE SEPTIEMBRE DE 2016</t>
  </si>
  <si>
    <t>CJZ-LE-009</t>
  </si>
  <si>
    <t>JOSÉ IGNACIO FRAUSTO OJEDA</t>
  </si>
  <si>
    <t>MARTES DE CRÓNICAS DERECHO DE LAS PERSONAS Y PUEBLOS INDÍGENAS CINE DEBATE: PELÍCULA "LA MISIÓN".</t>
  </si>
  <si>
    <t>DERECHO DE LAS PERSONAS Y PUEBLOS INDÍGENAS.</t>
  </si>
  <si>
    <t>02 DE AGOSTO.</t>
  </si>
  <si>
    <t>JOSÉ IGNACIO FRAUSTO OJEDA Y ROCIO DEL  PILAR RODRÍGUEZ SARO JUAREZ</t>
  </si>
  <si>
    <t xml:space="preserve">MARTES DE CRÓNICAS MESA REDONDA "DERECHO DE LAS PERSONAS Y PUEBLOS INDÍGENAS".          </t>
  </si>
  <si>
    <t>09 DE AGOSTO.</t>
  </si>
  <si>
    <t>CJZ-LE-010   CJZ-E-014</t>
  </si>
  <si>
    <t>ISMAEL SERRANEZ VÁZQUEZ</t>
  </si>
  <si>
    <t>NICOLE ILLAND MURGA</t>
  </si>
  <si>
    <t xml:space="preserve">MARTES DE CRÓNICAS PRESENTACIÓN DE CRÓNICAS "DERECHO DE LAS PERSONAS Y PUEBLOS INDÍGENAS" </t>
  </si>
  <si>
    <t>16 DE AGOSTO.</t>
  </si>
  <si>
    <t>ROBERTO LARA CHAGOYAN</t>
  </si>
  <si>
    <t xml:space="preserve">MARTES DE CRÓNICAS CONFERENCIA CEC "DERECHO DE LAS PERSONAS Y PUEBLOS INDÍGENAS".       </t>
  </si>
  <si>
    <t>23 DE AGOSTO.</t>
  </si>
  <si>
    <t>CJZ-LE-009   CJZ-E-012</t>
  </si>
  <si>
    <t>LAURA GUADALUPE ZARAGOZA CONTRERAS</t>
  </si>
  <si>
    <t>CONFERENCIA "PROTOCOLO PARA QUIENES IMPARTEN JUSTICIA EN CASOS QUE INVOLUCREN DERECHOS DE PERSONAS, COMUNIDADES Y PUEBLOS INDÍGENAS".</t>
  </si>
  <si>
    <t>DERECHOS DE PERSONAS, COMUNIDADES Y PUEBLOS INDÍGENAS.</t>
  </si>
  <si>
    <t>15 DE AGOSTO.</t>
  </si>
  <si>
    <t>JOSÉ UNIVERSO BAUTISTA FUERTE</t>
  </si>
  <si>
    <t>DIPLOMADO JUICIO DE AMPARO.</t>
  </si>
  <si>
    <t xml:space="preserve">INTRODUCCIÓN A LOS DERECHOS HUMANOS.   </t>
  </si>
  <si>
    <t>04 Y 05 DE AGOSTO.</t>
  </si>
  <si>
    <t>JESÚS ALBERTO SOLÍS POBLANO</t>
  </si>
  <si>
    <t>CJZ-LE-009   CJZ-E-013</t>
  </si>
  <si>
    <t>JOSÉ EDUARDO TÉLLEZ ESPINOZA</t>
  </si>
  <si>
    <t>GENERALIDADES DEL JUICIO DE AMPARO.</t>
  </si>
  <si>
    <t>12 Y 13 DE AGOSTO.</t>
  </si>
  <si>
    <t>EMILIANO LÓPEZ PEDRAZA</t>
  </si>
  <si>
    <t>EL JUICIO DE AMPARO.</t>
  </si>
  <si>
    <t>18 Y 19 DE AGOSTO.</t>
  </si>
  <si>
    <t>ARMANDO GUADARRAMA BAUTISTA</t>
  </si>
  <si>
    <t>19 DE AGOSTO.</t>
  </si>
  <si>
    <t>CARLOS RODOLFO PALACIOS REYES</t>
  </si>
  <si>
    <t>25 Y 26 DE AGOSTO.</t>
  </si>
  <si>
    <t>CDO-E-019</t>
  </si>
  <si>
    <t>GUSTAVO CASTILLO TORRES</t>
  </si>
  <si>
    <t>DIPLOMADO EN AMPARO</t>
  </si>
  <si>
    <t>MODULO I. INTRODUCCION A LOS DERECHOS HUMANOS. 
TEMAS:
1. INTRODUCCION A LOS DERECHOS HUMANOS. 
2. DEFENSA DE LOS DERECHOS HUMANOS EN MEXICO.</t>
  </si>
  <si>
    <t>$4,700.80             $2,723.00</t>
  </si>
  <si>
    <t>$6,124.34                $0.00           $650.00</t>
  </si>
  <si>
    <t>CDO-LE-006</t>
  </si>
  <si>
    <t>GUADALUPE VON ONTIVEROS</t>
  </si>
  <si>
    <t>MODULO II. GENERALIDADES DEL JUICIO DE AMPARO. 
TEMAS:
3. ANTECEDENTES DEL JUICIO DE AMPARO.
4. PRINCIPIOS DEL JUICIO DE AMPARO.</t>
  </si>
  <si>
    <t>10 Y 11 DE AGOSTO</t>
  </si>
  <si>
    <t>$0.00             $0.00</t>
  </si>
  <si>
    <t>GABRIEL GUTIERREZ MARTINEZ</t>
  </si>
  <si>
    <t>MODULO III. EL JUICIO DE AMPARO I.
TEMAS:
5. INTERES TUTELADO EN EL JUICIO DE AMPARO Y LAS PARTES EN EL JUICIO DE AMPARO.
6. ASPECTOS PROCESALES Y COMPETENCIA Y TRAMITE DEL JUICIO.</t>
  </si>
  <si>
    <t>17 Y 18 DE AGOSTO</t>
  </si>
  <si>
    <t>$0.00                $0.00           $0.00</t>
  </si>
  <si>
    <t>CDO-E-020</t>
  </si>
  <si>
    <t>ROBERTO CORRAL VALENCIA</t>
  </si>
  <si>
    <t>MODULO III. EL JUICIO DE AMPARO I.
TEMAS:
7. IMPROCEDENCIA Y SOBRESEIMIENTO (1).
8. IMPROCEDENCIA Y SOBRESEIMIENTO (2).</t>
  </si>
  <si>
    <t>$4,552.80             $2,000.00</t>
  </si>
  <si>
    <t>$0.00                $1,190.00           $0.00</t>
  </si>
  <si>
    <t>JUAN LOPEZ JIMENEZ</t>
  </si>
  <si>
    <t>CURSO-TALLER: LA REFORMA CONSTITUCIONAL DE DERECHOS HUMANOS Y SU IMPLEMENTACION</t>
  </si>
  <si>
    <t>LA REFORMA CONSTITUCIONAL DE DERECHOS HUMANOS Y SU IMPLEMENTACION</t>
  </si>
  <si>
    <t>08 DE AGOSTO</t>
  </si>
  <si>
    <t xml:space="preserve">RAMON VEGA FLORES </t>
  </si>
  <si>
    <t>CICLO DE PRESENTACIONES DE CRONICAS Y RESEÑAS DEL PLENO Y DE LAS SALAS DE LA SUPREMA CORTE DE JUSTICIA DE LA NACION DERECHOS DE PERSONAS Y PUEBLOS INDIGENAS</t>
  </si>
  <si>
    <t>PROYECCION DE LA PELICULA: LA MISION</t>
  </si>
  <si>
    <t>2  DE AGOSTO</t>
  </si>
  <si>
    <t>MESA DEBATE SOBRE EL TEMA DEL DERECHO DE PERSONAS Y PUEBLOS INDIGENAS.</t>
  </si>
  <si>
    <t>9  DE AGOSTO</t>
  </si>
  <si>
    <t>MARIA CARLON FLORES</t>
  </si>
  <si>
    <t xml:space="preserve">9 DE AGOSTO </t>
  </si>
  <si>
    <t xml:space="preserve">MATEA TORRES YOCUPICIO </t>
  </si>
  <si>
    <t xml:space="preserve">9  DE AGOSTO </t>
  </si>
  <si>
    <t>ARTURO DIAZ SAN VICENTE</t>
  </si>
  <si>
    <t>PRESENTACION DE CRONICAS DEL CASO " SOYA TRANSGENICA" DERECHO DE LOS PUEBLOS INDIGENAS A LA CONSULTA PREVIA. CRONICA DEL AMPARO EN REVISION 241/2015 RESUELTO POR LA SEGUNDA SALA DE LA SCJN. VIDEOCONFERENCIA A CARGO DE LA UNIDAD DE CRONICAS</t>
  </si>
  <si>
    <t xml:space="preserve">16  DE AGOSTO </t>
  </si>
  <si>
    <t xml:space="preserve">CENTRO DE ESTUDIOS CONSTITUCIONALES DE LA SCJN </t>
  </si>
  <si>
    <t>MESA DE ANALISIS DEL AMPARO EN REVISION 241/2015 " CASO SOYA TRANSGENICA" A CARGO DEL CENTRO DE ESTUDIOS CONSTITUCIONALES DE LA SCJN (VIDEOCONFERENCIA)</t>
  </si>
  <si>
    <t xml:space="preserve">23  DE AGOSTO </t>
  </si>
  <si>
    <t>LAURA GARCIA VELASCO</t>
  </si>
  <si>
    <t>CDO-E-021</t>
  </si>
  <si>
    <t>GERARDO DEHESA DAVILA</t>
  </si>
  <si>
    <t xml:space="preserve">SEMINARIO: ARGUMENTACION JURIDICA </t>
  </si>
  <si>
    <t>MODULO I
ARGUMENTACION Y RETORICA
MODULO II
EL RAZONAMIENTO</t>
  </si>
  <si>
    <t>$3,000.80             $1,993.00</t>
  </si>
  <si>
    <t>$5,121.08                $0.00           $260.00</t>
  </si>
  <si>
    <t>CDO-E-022</t>
  </si>
  <si>
    <t>MODULO III
LA HERMENEUTICA JURIDICA
MODULO IV
ESTRUCTURACION Y COMPRENSION DE SENTENCIAS Y OTROS ESCRITOS JUDICIALES.</t>
  </si>
  <si>
    <t>$3,168.80             $2,000.00</t>
  </si>
  <si>
    <t>$4,923.88                $0.00           $260.00</t>
  </si>
  <si>
    <t>CDO-E-023</t>
  </si>
  <si>
    <t xml:space="preserve">AURELIO CORONADO MARES </t>
  </si>
  <si>
    <t>CONFERENCIA: PROTOCOLO DE ACTUACION PARA QUIENES IMPARTEN JUSTICIA EN CASOS QUE INVOLUCREN DERECHOS DE PERSONAS, COMUNIDADES Y PUEBLOS INDIGENAS.</t>
  </si>
  <si>
    <t>PROTOCOLO DE ACTUACION PARA QUIENES IMPARTEN JUSTICIA EN CASOS QUE INVOLUCREN DERECHOS DE PERSONAS, COMUNIDADES Y PUEBLOS INDIGENAS.</t>
  </si>
  <si>
    <t>$4,870.80             $1,000.00</t>
  </si>
  <si>
    <t>$5,477.00                $0.00           $0.00</t>
  </si>
  <si>
    <t>LEONARDO GONZALEZ TORRES</t>
  </si>
  <si>
    <t>$0.00             $930.99</t>
  </si>
  <si>
    <t>VIC-LE-007</t>
  </si>
  <si>
    <t>DR. JOSÉ DE JESÚS GUZMÁN MORALES</t>
  </si>
  <si>
    <t>MGDO. PEDRO DANIEL ZAMORA BARRÓN</t>
  </si>
  <si>
    <t>MTRA. PERLA DEYANIRA PINEDA CRUZ</t>
  </si>
  <si>
    <t>LIC. CARLOS EDUARDO TARDAN UGARTE</t>
  </si>
  <si>
    <t>SEMINARIO "MEDIOS ALTERNATIVOS DE SOLUCIÓN DE CONTROVERSIAS"</t>
  </si>
  <si>
    <t>LIC. CARLOS FAVIÁN VILLALOBOS GONZÁLEZ</t>
  </si>
  <si>
    <t>DR. ROLANDO BARRAZA PEREZ</t>
  </si>
  <si>
    <t>MARTES DE CRÓNICAS "DERECHOS DE LAS PERSONAS Y PUEBLOS INDÍGENAS"</t>
  </si>
  <si>
    <t>MTRO. BALDOMERO GONZÁLEZ SOTELO</t>
  </si>
  <si>
    <t>DRA. LUISA ALVAREZ CERVANTES</t>
  </si>
  <si>
    <t>UNIDAD DE CRÓNICAS SCJN</t>
  </si>
  <si>
    <t>DR. JOSÉ GUILLERMO RUELAS OCAMPO</t>
  </si>
  <si>
    <t>DERECHOS DE PERSONAS Y PUEBLOS INDÍGENAS</t>
  </si>
  <si>
    <t>COLIMA</t>
  </si>
  <si>
    <t>2 DE AGOSTO DE 2016</t>
  </si>
  <si>
    <t>0.00                                                       0.00</t>
  </si>
  <si>
    <t>0.00                                                       0.00                                             0.00</t>
  </si>
  <si>
    <t>DR. LUIS ENRIQUE CÁRDENAS VOGES</t>
  </si>
  <si>
    <t>MARTES DE CRÓNICAS. MESA REDONDA. DERECHOS DE PERSONAS Y PUEBLOS INDÍGENAS</t>
  </si>
  <si>
    <t>9 DE AGOSTO DE 2016</t>
  </si>
  <si>
    <t>LIC. SERGIO FLORES TADILLO</t>
  </si>
  <si>
    <t>COL-E-024-2016</t>
  </si>
  <si>
    <t>MTRA. DOSIA CALDERÓN MAYDÓN</t>
  </si>
  <si>
    <t>MÓDULO I: INTRODUCCIÓN A LOS DERECHOS HUMANOS</t>
  </si>
  <si>
    <t>1,655.44                                                       1,431.00</t>
  </si>
  <si>
    <t>0.00                                                       1,320.00                                             0.00</t>
  </si>
  <si>
    <t>COL-E-025-2016</t>
  </si>
  <si>
    <t>MTRA. MARÍA ELISA FRANCO MARTÍN DEL CAMPO</t>
  </si>
  <si>
    <t>MÓDULO II: GENERALIDADES DEL JUICIO DE AMPARO</t>
  </si>
  <si>
    <t>3,529.51                                                       987.00</t>
  </si>
  <si>
    <t>COL-E-026-2016</t>
  </si>
  <si>
    <t>MAGDO. MARTÍN ÁNGEL RUBIO PADILLA</t>
  </si>
  <si>
    <t>MÓDULO III: INTERÉS TUTELADO EN EL JUICIO DE AMPARO; LAS PARTES EN EL JUICIO DE AMPARO; ASPECTOS PROCESALES; COMPETENCIA Y TRÁMITE DEL JUICIO.</t>
  </si>
  <si>
    <t xml:space="preserve">COLIMA </t>
  </si>
  <si>
    <t>4,097.87                                                       931.99</t>
  </si>
  <si>
    <t>COL-E-027-2016</t>
  </si>
  <si>
    <t>MTRO. OSCAR HERNÁNDEZ HERNÁNDEZ</t>
  </si>
  <si>
    <t xml:space="preserve">PRESENTACIÓN DE PROTOCOLO DE ACTUACIÓN PARA QUIENES IMPARTEN JUSTICIA EN CASOS QUE INVOLUCREN DERECHOS DE PERSONAS, COMUNIDADES Y PUEBLOS INDÍGENAS </t>
  </si>
  <si>
    <t xml:space="preserve">PROTOCOLO DE ACTUACIÓN PARA QUIENES IMPARTEN JUSTICIA EN CASOS QUE INVOLUCREN DERECHOS DE PERSONAS, COMUNIDADES Y PUEBLOS INDÍGENAS </t>
  </si>
  <si>
    <t>1,473.00                                                       880.00</t>
  </si>
  <si>
    <t>CCJ-CUE-619-2016</t>
  </si>
  <si>
    <t>ABRIL USCANGA</t>
  </si>
  <si>
    <t xml:space="preserve">MAESTRIA </t>
  </si>
  <si>
    <t>DERECHO CONSTITUCIONAL</t>
  </si>
  <si>
    <t>CUERNAVACA</t>
  </si>
  <si>
    <t>5, 6, 12, 13, 19, 20, 26 Y 27  DE AGOSTO DE 2016</t>
  </si>
  <si>
    <t>CCJ-CUE-557-2016</t>
  </si>
  <si>
    <t>ELIZABETH SANCHEZ OVIEDO</t>
  </si>
  <si>
    <t>MARTES DE CRONICAS. CICLO: DERECHOS DE LAS PERSONAS Y PUEBLOS INDIGENAS</t>
  </si>
  <si>
    <t>CINE DEBATE PELICULA "LA MISION"</t>
  </si>
  <si>
    <t>LUIS MIGUEL MORAYTA MENDOZA</t>
  </si>
  <si>
    <t>MESA REDONDA "DERECHOS DE LAS PERSONAS Y PUEBLOS INDIGENAS"</t>
  </si>
  <si>
    <t>MARCO ANTONIO TAFOLLA SORIANO</t>
  </si>
  <si>
    <t>ZIV-399</t>
  </si>
  <si>
    <t>RAUL VERGARA MIRELES</t>
  </si>
  <si>
    <t>CONFERENCIA</t>
  </si>
  <si>
    <t>EL DERECHO AGRARIO</t>
  </si>
  <si>
    <t>11 DE AGOSTO DE 2016</t>
  </si>
  <si>
    <t>GRACIELA RODRIGUEZ MANZO</t>
  </si>
  <si>
    <t>DIPLOMADO EN EL JUICIO DE AMPARO</t>
  </si>
  <si>
    <t>MODULO I. INTRODUCCION A LOS DERECHOS HUMANOS. EVOLUCION DE LOS DERECHOS HUMANOS EN MEXICO. DEFENSA DE LOS DERECHOS HUMANOS EN MEXICO</t>
  </si>
  <si>
    <t>CUE-UE-10</t>
  </si>
  <si>
    <t>CUE-E-32</t>
  </si>
  <si>
    <t>ZIV-396</t>
  </si>
  <si>
    <t>CARLOS EUGENIO SALCIDO BORDIER</t>
  </si>
  <si>
    <t>CURSO DE CAPACITACION</t>
  </si>
  <si>
    <t>USO Y APROVECHAMIENTO DE LAS HERRAMIENTAS DE LOS SISTEMAS ELECTRONICOS DE SONSULTA DE TESIS Y EJECUTORIAS DE LA SUPREMA CORTE DE JUSTICIA DE LA NACION</t>
  </si>
  <si>
    <t>JOSE DE JESUS CRUZ SIBAJA</t>
  </si>
  <si>
    <t>TALLER</t>
  </si>
  <si>
    <t>"HABILIDADES BASICAS DE EXPRESION ORAL"</t>
  </si>
  <si>
    <t>19 DE AGOSTO DE 2016</t>
  </si>
  <si>
    <t>JOSE OMAR HERNANDEZ SALGADO</t>
  </si>
  <si>
    <t>MODULO II. GENERALIDADES DEL JUICIO DE AMPARO. ANTECEDENTES DEL JUICIO DE AMPARO. PRINCIPIOS DEL JUICIO DE AMPARO</t>
  </si>
  <si>
    <t>LUIS MIGUEL CANO LOPEZ</t>
  </si>
  <si>
    <t>MODULO II. GENERALIDADES DEL JUICIO DE AMPARO. INTERES TUTELADO EN EL JUICIO DE AMPARO. LAS PARTES EN EL JUICIO DE AMPARO. ASPECTOS PROCESALES.</t>
  </si>
  <si>
    <t>22 Y 23 DE AGOSTO DE 2016</t>
  </si>
  <si>
    <t>CUE-UE-12</t>
  </si>
  <si>
    <t>CUE-E-36</t>
  </si>
  <si>
    <t>NICOLE ILAND MURGA (VIDEOCONFERENCIA)</t>
  </si>
  <si>
    <t>"AMPARO EN REVISION 241/2015 SEGUNDA SALA. CASO SOYA TRANSGENICA; DERECHO DE LOS PUEBLOS INDIGENAS  LA CONSULTA PREVIA"</t>
  </si>
  <si>
    <t>23 DE AGOSTO DE 2016</t>
  </si>
  <si>
    <t>KARLOS ARTEMIO CASTILLA JUAREZ</t>
  </si>
  <si>
    <t xml:space="preserve">CURSO </t>
  </si>
  <si>
    <t>CONTROL DE CONVENCIONALIDAD Y LA APLICACIÓN DE LA JUSRISPRUDENCIA DE LA CORTE INTERAMERICNA DE DERECHOS HUMANOS</t>
  </si>
  <si>
    <t>25 Y 26 DE AGOSTO DE 2016</t>
  </si>
  <si>
    <t>CUE-UE-11</t>
  </si>
  <si>
    <t>CUE-E-35</t>
  </si>
  <si>
    <t>PRESENTACION DE PROTOCOLO</t>
  </si>
  <si>
    <t>PROTOCOLO DE ACTUACION PARA QUIENES IMPARTEN JUSTICIA EN CASOS QUE INVOLUCREN PERSONAS, COMUNIDADES Y PUEBLOS INDIGENAS</t>
  </si>
  <si>
    <t>30 DE AGOSTO DE 2016</t>
  </si>
  <si>
    <t>ROBERTO LARA CHAGOYAN (VIDEOCONFERENCIA)</t>
  </si>
  <si>
    <t>CUL-E-006</t>
  </si>
  <si>
    <t>CUL-LE-006</t>
  </si>
  <si>
    <t>26 y 27/08/16</t>
  </si>
  <si>
    <t>CUL E-032</t>
  </si>
  <si>
    <t>CUL-E-033</t>
  </si>
  <si>
    <t>CUL-E-034</t>
  </si>
  <si>
    <t>CUL-E-035</t>
  </si>
  <si>
    <t>26 Y 27/08/16</t>
  </si>
  <si>
    <t>CUL-E-036</t>
  </si>
  <si>
    <t>CUL-E-037</t>
  </si>
  <si>
    <t>DUR-E-070</t>
  </si>
  <si>
    <t>MARIA ELIZONDO GASPERÍN</t>
  </si>
  <si>
    <t>"JUSTICIA COTIDIANA Y JUSTICIA ELECTORAL"</t>
  </si>
  <si>
    <t>DURANGO</t>
  </si>
  <si>
    <t>1 DE AGOSTO</t>
  </si>
  <si>
    <t>DUR-E-071</t>
  </si>
  <si>
    <t>"JUICIO DE AMPARO"</t>
  </si>
  <si>
    <t>5 Y 6 DE AGOSTO</t>
  </si>
  <si>
    <t>DUR-E-072</t>
  </si>
  <si>
    <t>LUIS VARGAS DIAZ BARRIGA</t>
  </si>
  <si>
    <t>DUR-E-073</t>
  </si>
  <si>
    <t>MIGUEL CRUZ HERNÁNDEZ</t>
  </si>
  <si>
    <t>DUR-E-074</t>
  </si>
  <si>
    <t>RICARDO GALLARDO VARA</t>
  </si>
  <si>
    <t>DUR-E-075</t>
  </si>
  <si>
    <t>ROCÍO ALMERAZ HERNÁNDEZ</t>
  </si>
  <si>
    <t>"DERECHO DE LAS PERSONAS INDIGENAS"</t>
  </si>
  <si>
    <t>DUR-E-076</t>
  </si>
  <si>
    <t>ANTONIO REYES VALDEZ</t>
  </si>
  <si>
    <t>MESA REDONDA</t>
  </si>
  <si>
    <t>DUR-E-077</t>
  </si>
  <si>
    <t>HONORIO MENDIA SOTO</t>
  </si>
  <si>
    <t>DUR-E-078</t>
  </si>
  <si>
    <t>SAÚL DÍAZ RUTIAGA</t>
  </si>
  <si>
    <t>DUR-E-079</t>
  </si>
  <si>
    <t>DUR-E-080</t>
  </si>
  <si>
    <t>PROTOCOLO</t>
  </si>
  <si>
    <t>"PROTOCOLO DE ACTUACIÓN PARA QUIENES IMPARTEN JUSTICIA EN CASOS QUE INVOLUCREN PERSONAS INDIGENAS"</t>
  </si>
  <si>
    <t>DUR-E-081</t>
  </si>
  <si>
    <t>ROBERTO LARA CHAGOYÁN</t>
  </si>
  <si>
    <t>"RESOLUCIONES DE LA SCJN"</t>
  </si>
  <si>
    <t>30 DE AGOSTO</t>
  </si>
  <si>
    <t>ENS-E-026</t>
  </si>
  <si>
    <t>MARIANA INÉS VESPASIANO</t>
  </si>
  <si>
    <t>MÓDULO I. INTRODUCCIÓN A LOS DERECHOS HUMANOS:      1.INTRODUCCIÓN A LOS DERECHOS HUMANOS.
2.DEFENSA DE LOS DERECHOS HUMANOS EN MÉXICO.</t>
  </si>
  <si>
    <t>ENSENADA</t>
  </si>
  <si>
    <t>5 Y 6</t>
  </si>
  <si>
    <t>6,150.60                          2,000.00</t>
  </si>
  <si>
    <t>7,182.00                    2,390.00                      0.00</t>
  </si>
  <si>
    <t>ENS-E-027</t>
  </si>
  <si>
    <t>RAÚL BALLESTEROS GUTIÉRREZ RUBIO</t>
  </si>
  <si>
    <t xml:space="preserve">MÓDULO II. GENERALIDADES DEL AMPARO: 3.ANTECEDENTES DEL AMPARO.
4.PRINCIPIOS DEL JUICIO DE AMPARO. </t>
  </si>
  <si>
    <t>12 Y 13</t>
  </si>
  <si>
    <t>2,284.80                          2,000.00</t>
  </si>
  <si>
    <t>0.00                    1,276.12                      0.00</t>
  </si>
  <si>
    <t>ENS-E-028</t>
  </si>
  <si>
    <t>BALDOMERO MENDOZA LÓPEZ</t>
  </si>
  <si>
    <t>MÓDULO III. EL JUICIO DE AMPARO:                            5.INTERÉS TUTELADO EN EL JUICIO DE AMPARO.
6.LAS PARTES EN EL JUICIO DE AMPARO.
7.ASPECTOS PROCESALES.
8.COMPETENCIA Y TRÁMITE DEL JUICIO.</t>
  </si>
  <si>
    <t>19 Y 20</t>
  </si>
  <si>
    <t>4,569.60                          1,527.98</t>
  </si>
  <si>
    <t>5,747.00                    2,390.00                      0.00</t>
  </si>
  <si>
    <t>ENS-LE-009</t>
  </si>
  <si>
    <t>CARLOS ROBERTO GONZÁLEZ CASTRO</t>
  </si>
  <si>
    <t>MÓDULO III. EL JUICIO DE AMPARO:                                  9.IMPROCEDENCIA Y SOBRESEIMIENTO.</t>
  </si>
  <si>
    <t>26 Y 27</t>
  </si>
  <si>
    <t>0.00                          2,000.00</t>
  </si>
  <si>
    <t>0.00                    0.00                      0.00</t>
  </si>
  <si>
    <t>MANUEL GUILLÉN GUILLÉN</t>
  </si>
  <si>
    <t>CICLO MARTES DE CRÓNICAS: DERECHOS DE PERSONAS Y PUEBLOS INDÍGENAS, CINE DEBATE: "LA MISIÓN"</t>
  </si>
  <si>
    <t>0.00                          1,000.00</t>
  </si>
  <si>
    <t>J. JESÚS ROMERO MARTÍNEZ</t>
  </si>
  <si>
    <t>CICLO MARTES DE CRÓNICAS, MESA REDONDA: DERECHOS DE PERSONAS Y PUEBLOS INDÍGENAS.</t>
  </si>
  <si>
    <t>0.00                    524.00                      0.00</t>
  </si>
  <si>
    <t>ISIDRO PÉREZ HERNÁNDEZ</t>
  </si>
  <si>
    <t>ENS-LE-010</t>
  </si>
  <si>
    <t>LUCÍA YOLANDA GUERRERO ACOSTA</t>
  </si>
  <si>
    <t>ESCUELA DE LA JUSTICIA</t>
  </si>
  <si>
    <t>ACTOS VIOLENTOS DE LOS PADRES A SUS HIJOS PUEDEN RESTRINGIR CONVIVENCIA. AMPARO DIRECTO EN REVISIÓN 3799/2014. PRIMERA SALA DE LA SCJN.</t>
  </si>
  <si>
    <t>PRESENTACIÓN DEL PROTOCOLO DE ACTUACIÓN PARA QUIENES IMPARTEN JUSTICIA EN CASOS QUE INVOLUCREN DERECHOS DE PERSONAS, COMUNIDADES Y PUEBLOS INDÍGENAS.</t>
  </si>
  <si>
    <t xml:space="preserve"> PROTOCOLO DE ACTUACIÓN PARA QUIENES IMPARTEN JUSTICIA EN CASOS QUE INVOLUCREN DERECHOS DE PERSONAS, COMUNIDADES Y PUEBLOS INDÍGENAS.</t>
  </si>
  <si>
    <t>0.00                          800.00</t>
  </si>
  <si>
    <t>MARCO ANTONIO LAZCANO SAHAGÚN</t>
  </si>
  <si>
    <t>JORNADAS EL SISTEMA JURÍDICO MEXICANO AL ALCANCE DE LA SOCIEDAD: "EL MUNICIPIO: UNA EXPLICACIÓN PARA CIUDADANOS".</t>
  </si>
  <si>
    <t>EL MUNICIPIO: UNA EXPLICACIÓN PARA CIUDADANOS</t>
  </si>
  <si>
    <t>0.00                          709.01</t>
  </si>
  <si>
    <t>CANCELADO</t>
  </si>
  <si>
    <t>0.00                          0.00</t>
  </si>
  <si>
    <t>GDL-E-071</t>
  </si>
  <si>
    <t>ALFONSO HERNÁNDEZ BARRON</t>
  </si>
  <si>
    <t xml:space="preserve">MARTES DE CRÓNICAS
MESA REDONDA
</t>
  </si>
  <si>
    <t>CINE DEBATE LA MISION</t>
  </si>
  <si>
    <t>"MINISTRO MARIANO AZUELA RIVERA" EN GUADALAJARA, JALISCO</t>
  </si>
  <si>
    <t>GDL-E-073</t>
  </si>
  <si>
    <t>MARIA GUADALUPE ARREDONDO OCHOA</t>
  </si>
  <si>
    <t>DERECHOS DE  PERSONAS Y PUEBLOS INDIGENAS</t>
  </si>
  <si>
    <t>GDL-E-072</t>
  </si>
  <si>
    <t>FELIPA REYES JIMENEZ</t>
  </si>
  <si>
    <t>GDL-E-074</t>
  </si>
  <si>
    <t>OSCAR HERNANDEZ HERNANDEZ</t>
  </si>
  <si>
    <t>PROTOCOLO DE ACTUACIÓN PARA QUIENES IMPARTEN JUSTICIA EN CASOS QUE INVOLUCREN DERECHOS DE PERSONAS, COMUNIDADES Y PUEBLOS INDÍGENAS</t>
  </si>
  <si>
    <t>GDL-E-063</t>
  </si>
  <si>
    <t>RENE OLVERA GAMBOA</t>
  </si>
  <si>
    <t>GDL-E-064</t>
  </si>
  <si>
    <t>MARIO ALBERTO DOMÍNGUEZ TREJO</t>
  </si>
  <si>
    <t>GDL-E-065</t>
  </si>
  <si>
    <t>JOSE MARTIN ESPINOZA MORONES</t>
  </si>
  <si>
    <t>GDL-E-066</t>
  </si>
  <si>
    <t>VICTOR ARTURO VILLALOBOS VEGA</t>
  </si>
  <si>
    <t>GDL-E-067</t>
  </si>
  <si>
    <t>IRMA RUIZ SANCHEZ</t>
  </si>
  <si>
    <t>GDL-E-068</t>
  </si>
  <si>
    <t>JOSE DE JESUS ANGULO AGUIRRE</t>
  </si>
  <si>
    <t>GDL-E-069</t>
  </si>
  <si>
    <t>CESAR ENRIQUE RAMIREZ CASASOLA</t>
  </si>
  <si>
    <t>GDL-E-070</t>
  </si>
  <si>
    <t>LUIS AVALOS GARCIA</t>
  </si>
  <si>
    <t>GDL-E-076</t>
  </si>
  <si>
    <t>MIRIAM BARAJAS CORONADO</t>
  </si>
  <si>
    <t>MEDIOS ALTERNATIVOS DE SOLUCION DE CONTROVERSIAS</t>
  </si>
  <si>
    <t>GDL-E-077</t>
  </si>
  <si>
    <t>FELIPE DE JESUS OROPEZA PRECIADO</t>
  </si>
  <si>
    <t>GDL-E-078</t>
  </si>
  <si>
    <t xml:space="preserve">ANTONIO PEREZ VILLALOBOS </t>
  </si>
  <si>
    <t>GDL-E-075</t>
  </si>
  <si>
    <t>LAURA ALARCON MENCHACA</t>
  </si>
  <si>
    <t>VENUSTIANO CARRANZA</t>
  </si>
  <si>
    <t>GTO-031-CR</t>
  </si>
  <si>
    <t>LUIS ESTRELLA ORTEGA</t>
  </si>
  <si>
    <t>AMPARO</t>
  </si>
  <si>
    <t>GUANAJUATO, GUANAJUATO</t>
  </si>
  <si>
    <t>02 Y 04 DE AGOSTO DE 2016</t>
  </si>
  <si>
    <t>0.00                2000.00</t>
  </si>
  <si>
    <t>0.00                           0.00</t>
  </si>
  <si>
    <t>JOAQUIN TALAVERA</t>
  </si>
  <si>
    <t>08 Y 10 DE AGOSTO DE 2016</t>
  </si>
  <si>
    <t>0.00                        1118.00</t>
  </si>
  <si>
    <t>CARLOS MARTINEZ HERNANDEZ</t>
  </si>
  <si>
    <t>15 DE AGOSTO DE 2016</t>
  </si>
  <si>
    <t>0.00                  1000.00</t>
  </si>
  <si>
    <t>0.00                         594.00</t>
  </si>
  <si>
    <t>RAMSES MONTOYA CAMARENA</t>
  </si>
  <si>
    <t>19, 20 Y 26 DE AGOSTO DE 2016</t>
  </si>
  <si>
    <t>8250.00                3000.00</t>
  </si>
  <si>
    <t>0.00                       1616.00</t>
  </si>
  <si>
    <t>ANTONIO GUIZA</t>
  </si>
  <si>
    <t>29 Y 31 DE AGOSTO DE 2016</t>
  </si>
  <si>
    <t>0.00                       1164.00</t>
  </si>
  <si>
    <t>GTO-032-2016</t>
  </si>
  <si>
    <t>DANIEL HERNANDEZ HERNANDEZ</t>
  </si>
  <si>
    <t>MARTES DE CRONICAS</t>
  </si>
  <si>
    <t>DERECHOS DE PERSONAS Y PUEBLOS INDIGENAS</t>
  </si>
  <si>
    <t xml:space="preserve">   0.00                   0.00</t>
  </si>
  <si>
    <t>0.00                            0.00</t>
  </si>
  <si>
    <t>VICTOR LOPEZ MUÑOZ</t>
  </si>
  <si>
    <t>0.00                 1000.00</t>
  </si>
  <si>
    <t xml:space="preserve"> 0.00                           0.00</t>
  </si>
  <si>
    <t>SALVADOR GALLEGOS RAMIREZ</t>
  </si>
  <si>
    <t>0.00                        840.00</t>
  </si>
  <si>
    <t>23 Y 30 DE AGOSTO DE 2016</t>
  </si>
  <si>
    <t>0.00                      0.00</t>
  </si>
  <si>
    <t xml:space="preserve">  0.00                          0.00</t>
  </si>
  <si>
    <t>GTO-033-2016</t>
  </si>
  <si>
    <t>MARCO ROSAS BAQUEIRO</t>
  </si>
  <si>
    <t>PRESENTACION DEL LIBRO</t>
  </si>
  <si>
    <t>EL NUEVO JUCIO DE AMPARO, LLEVADITO DE LA MANO</t>
  </si>
  <si>
    <t>05 DE AGOSTO DE 2016</t>
  </si>
  <si>
    <t>2750.00                  0.00</t>
  </si>
  <si>
    <t xml:space="preserve"> 0.00                          0.00</t>
  </si>
  <si>
    <t>GTO-034-2016</t>
  </si>
  <si>
    <t>JOSE CRUZ SIBAJA</t>
  </si>
  <si>
    <t>EXPRESIONES BASICAS DE EXPRESION ORAL</t>
  </si>
  <si>
    <t>12 DE AGOSTO DE 2016</t>
  </si>
  <si>
    <t>2847.00                      0.00</t>
  </si>
  <si>
    <t>GTO-035-2016</t>
  </si>
  <si>
    <t>JUAN VILLAVICENCIO</t>
  </si>
  <si>
    <t>CURSO</t>
  </si>
  <si>
    <t>SISTEMATIZACIÓN DE TESIS Y EJECUTORIAS</t>
  </si>
  <si>
    <t>0.00                       0.00</t>
  </si>
  <si>
    <t>GTO-036-2016</t>
  </si>
  <si>
    <t>JESUS SORIANO FLORES</t>
  </si>
  <si>
    <t>PROTOCOLO DE ACTUACION PARA QUIENES IMPARTEN JUSTICIA EN CASOS QUE INVOLUCREN DERECHOS DE PERSONAS, COMUNIDADES Y PUEBLOS INDIGENAS</t>
  </si>
  <si>
    <t>18 DE AGOSTO DE 2016</t>
  </si>
  <si>
    <t>0.00                   1000.00</t>
  </si>
  <si>
    <t>GTO-037-2016</t>
  </si>
  <si>
    <t>ELIZABETH ARROYO QUINTANA</t>
  </si>
  <si>
    <t>EL PODER JUDICIAL Y LOS DERECHOS HUMANOS DE LAS PERSONAS MIGRANTES Y SUJETAS DE PROTECCION INT. EN MEXICO</t>
  </si>
  <si>
    <t>26 DE AGOSTO DE 2016</t>
  </si>
  <si>
    <t>2893.00                          0.00</t>
  </si>
  <si>
    <t>DIANA MARTINEZ MEDRANO</t>
  </si>
  <si>
    <t>1226.00                   948.00</t>
  </si>
  <si>
    <t>3301.00                          0.00</t>
  </si>
  <si>
    <t>MIREYA ALLIN DELGADO CÁÑEZ</t>
  </si>
  <si>
    <t>CINE DEBATE "LA MISIÓN"</t>
  </si>
  <si>
    <t>"LA MISIÓN"</t>
  </si>
  <si>
    <t>HERMOSILLO</t>
  </si>
  <si>
    <t>MIREYA ALLIN DELGADO CÁÑEZ                                                      ANDRÉS MONTOYA GARCÍA</t>
  </si>
  <si>
    <t>MESA REDONDA "DERECHO DE LAS PERSONAS, COMUNIDADES Y PUEBLOS INDÍGENAS"</t>
  </si>
  <si>
    <t xml:space="preserve"> "DERECHO DE LAS PERSONAS, COMUNIDADES Y PUEBLOS INDÍGENAS"</t>
  </si>
  <si>
    <t>HER-575</t>
  </si>
  <si>
    <t>SANDRA LUZ VERDUGO PALACIOS</t>
  </si>
  <si>
    <t>JOSÉ MANUEL BLANCO QUIHUIS</t>
  </si>
  <si>
    <t>MARIO TORAYA</t>
  </si>
  <si>
    <t xml:space="preserve">PROTOCOLO DE ACTUACIÓN PARA QUIENES IMPARTEN JUSTICIA EN LOS CASOS QUE INVOLUCREN PERSONAS, COMUNIDADES Y PUEBLOS INDÍGENAS </t>
  </si>
  <si>
    <t>PAZ-E-029</t>
  </si>
  <si>
    <t>PAZ-E-030</t>
  </si>
  <si>
    <t>PAZ-E-032</t>
  </si>
  <si>
    <t>PAZ-E-031</t>
  </si>
  <si>
    <t>LEO-LE-013</t>
  </si>
  <si>
    <t>DIPLOMADO DE AMPARO</t>
  </si>
  <si>
    <t>APROXIMACION A LOS DERECHOS HUMANOS</t>
  </si>
  <si>
    <t>1 Y 2</t>
  </si>
  <si>
    <t>JOSE ANGUIANO CORTES</t>
  </si>
  <si>
    <t>CINE DEBATE</t>
  </si>
  <si>
    <t>LA MISION</t>
  </si>
  <si>
    <t>SIN SOLICITUD</t>
  </si>
  <si>
    <t xml:space="preserve"> ARGUMENTACION JURIDICA Y DERECHOS HUMANOS</t>
  </si>
  <si>
    <t>KARINA NIETO LOPEZ</t>
  </si>
  <si>
    <t>DERECHOS DE LAS PERSONAS Y PUEBLOS INDIGENAS</t>
  </si>
  <si>
    <t>CARLOS MENA CARMONA</t>
  </si>
  <si>
    <t>JUAN GUTIÉRREZ GAYTÁN</t>
  </si>
  <si>
    <t>GENERALIDADES DEL AMPARO</t>
  </si>
  <si>
    <t>LEO-E-019</t>
  </si>
  <si>
    <t>AURELIO CORONADO MARES</t>
  </si>
  <si>
    <t>PROTOCOLO DE PREPARACION DE NIÑAS, NIÑOS Y ADOLESCENTES PARA JUICIO</t>
  </si>
  <si>
    <t>LEONARDO GONZALEZ MARTINEZ</t>
  </si>
  <si>
    <t>INTERES TUTELADO Y LAS PARTES  EN EL JUICIO DE AMPARO, ASPECTOS PROCESALES Y COMPETENCIA Y TRAMITE DEL JUICIO</t>
  </si>
  <si>
    <t>ELISEO MONTIEL CUEVAS</t>
  </si>
  <si>
    <t>MARCA EN LINEA. EL SISTEMA DE DERECHO DE OPOSICION DE MARCAS</t>
  </si>
  <si>
    <t>JOSE ORTEGA DE LA PEÑA</t>
  </si>
  <si>
    <t>24 Y 25</t>
  </si>
  <si>
    <t>JOSE LOMELI ORIGEL</t>
  </si>
  <si>
    <t>REGIMEN Y CULTURA CONDOMINAL</t>
  </si>
  <si>
    <t>MAT-E-019</t>
  </si>
  <si>
    <t>WALTER ARELLANO HOBELSBERGER</t>
  </si>
  <si>
    <t>DIPLOMADO AMPARO MÓDULO I</t>
  </si>
  <si>
    <t>MATAMOROS</t>
  </si>
  <si>
    <t>6 DE AGOSTO</t>
  </si>
  <si>
    <t>MAT-E020</t>
  </si>
  <si>
    <t>TOMÁS JESÚS GONZÁLEZ SANTIAGO</t>
  </si>
  <si>
    <t>DIPLOMADO AMPARO MÓDULO II</t>
  </si>
  <si>
    <t>13 DE AGOSTO</t>
  </si>
  <si>
    <t>MAT-E021</t>
  </si>
  <si>
    <t>ABEL ANAYA MAYA</t>
  </si>
  <si>
    <t>DIPLOMADO AMPARO MÓDULO III SESIÓN I</t>
  </si>
  <si>
    <t>20 DE AGOSTO</t>
  </si>
  <si>
    <t>MAT-E022</t>
  </si>
  <si>
    <t>ALEJANDRO DE LEÓN RODRÍGUEZ</t>
  </si>
  <si>
    <t>DIPLOMADO AMPARO MÓDULO III SESIÓN II</t>
  </si>
  <si>
    <t>27 DE AGOSTO</t>
  </si>
  <si>
    <t>MAT-LE-006</t>
  </si>
  <si>
    <t>ROBERTO JOSÉ GALINDO BENAVIDES</t>
  </si>
  <si>
    <t>MARTES DE CRÓNICAS CINE DEBATE PELÍCULA LA MISIÓN</t>
  </si>
  <si>
    <t>CINE DEBATE PELÍCULA LA MISIÓN</t>
  </si>
  <si>
    <t>TERESA ELIZABETH CUEVA LUNA</t>
  </si>
  <si>
    <t>MARTES DE CRÓNICAS MESA REDONDA</t>
  </si>
  <si>
    <t xml:space="preserve"> MESA REDONDA</t>
  </si>
  <si>
    <t>ROMÁN JIMÉNEZ JIMÉNEZ</t>
  </si>
  <si>
    <t>OSCAR MISAEL HERNÁNDEZ HERNÁNDEZ</t>
  </si>
  <si>
    <t>VIDEOCONFERENCIA MARTES DE CRÓNICAS PRESENTACIÓN DE CRÓNICAS</t>
  </si>
  <si>
    <t xml:space="preserve"> PRESENTACIÓN DE CRÓNICAS</t>
  </si>
  <si>
    <t>PERSONAL DEL CEC</t>
  </si>
  <si>
    <t>VIDEOCONFERENCIA MARTES DE CRÓNICAS CONFERENCIA CENTROS DE ESTUDIOS CONSTITUCIONALES</t>
  </si>
  <si>
    <t xml:space="preserve"> CENTROS DE ESTUDIOS CONSTITUCIONALES</t>
  </si>
  <si>
    <t>GUSTAVO GUADALUPE LEAL GONZALEZ</t>
  </si>
  <si>
    <t>18 DE AGOSTO</t>
  </si>
  <si>
    <t>CIRILA QUINTERO RAMIREZ</t>
  </si>
  <si>
    <t>CONFERENCIA "PLAN DE GUADALUPE"</t>
  </si>
  <si>
    <t>PLAN DE GUADALUPE</t>
  </si>
  <si>
    <t>EXHIBICIÓN ITINERANTE PLAN DE GUADALUPE</t>
  </si>
  <si>
    <t>17 AL 29 DE AGOSTO</t>
  </si>
  <si>
    <t>MAZ-E-051</t>
  </si>
  <si>
    <t>ALFREDO LÓPEZ CRUZ</t>
  </si>
  <si>
    <t>1.- INTRODUCCIÓN A LOS DERECHOS HUMANOS. 2.- DEFENSA DE LOS DERECHOS HUMANOS EN MÉXICO.</t>
  </si>
  <si>
    <t>MAZATLÁN</t>
  </si>
  <si>
    <t>05 Y 06/08/2016</t>
  </si>
  <si>
    <t>0.00                               2,000.00</t>
  </si>
  <si>
    <t>0.00                             0                                 0.00</t>
  </si>
  <si>
    <t>MAZ-E-052</t>
  </si>
  <si>
    <t>3. ANTECEDENTES DEL JUICIO DE AMPARO, 4. PRINCIPIOS DEL JUICIO DE AMPARO</t>
  </si>
  <si>
    <t>12 Y 13/08/2016</t>
  </si>
  <si>
    <t>5,917.40                               2,000.00</t>
  </si>
  <si>
    <t>5,761.00                             0                                 0</t>
  </si>
  <si>
    <t>MAZ-E-053</t>
  </si>
  <si>
    <t>5. INTERÉS TUTELADO EN EL JUICIO DE AMPARO. 6. LAS PARTES EN EL JUICIO DE AMPARO. 7. ASPECTOS PROCESALES. 8. COMPETENCIA Y TRÁMITE DEL JUICIO.</t>
  </si>
  <si>
    <t>19 Y 20/08/216</t>
  </si>
  <si>
    <t>6,817.40                               2,000.00</t>
  </si>
  <si>
    <t>3,699.00                             0                                 60.00</t>
  </si>
  <si>
    <t>MAZ-E-054</t>
  </si>
  <si>
    <t>9. IMPROCEDENCIA Y SOBRESEIMIENTO</t>
  </si>
  <si>
    <t>26 Y 27/08/2016</t>
  </si>
  <si>
    <t>4,675.40                               2,000.00</t>
  </si>
  <si>
    <t>5,654.00                             0                                 30.00</t>
  </si>
  <si>
    <t>MAZ-E-055</t>
  </si>
  <si>
    <t>CRECENCIO RAMÍREZ SÁNCHEZ</t>
  </si>
  <si>
    <t>3,408.70                               1,000.00</t>
  </si>
  <si>
    <t>0                             1,352.00                                 0</t>
  </si>
  <si>
    <t>MAZ-E-056</t>
  </si>
  <si>
    <t>MESA DIALOGO "DERECHOS DE PERSONAS Y PUEBLOS INDÍGENAS"</t>
  </si>
  <si>
    <t>MAZ-E-057</t>
  </si>
  <si>
    <t>JORGE LÓPEZ HERNÁNDEZ</t>
  </si>
  <si>
    <t>0                             1,000.00                                 0</t>
  </si>
  <si>
    <t>MAZ-E-058</t>
  </si>
  <si>
    <t>PROTOCOLO DE ACTUACIÓN PARA QUIENES IMPARTEN JUSTICIA EN LOS CASOS QUE INVOLUCREN DERECHOS DE PERSONAS, COMUNIDADES Y PUEBLES INDÍGENAS.</t>
  </si>
  <si>
    <t>2,813.70                               1,000.00</t>
  </si>
  <si>
    <t>0                             1,200.00                                 0</t>
  </si>
  <si>
    <t>PABLO VICENTE MONROY GÓMEZ</t>
  </si>
  <si>
    <t>MARTES DE CRÓNICAS CINE DEBATE</t>
  </si>
  <si>
    <t>MER-E-76-2016</t>
  </si>
  <si>
    <t>ALIMENTOS:  00</t>
  </si>
  <si>
    <t>TRANSPORTE: 00</t>
  </si>
  <si>
    <t>ESTAC.: 28.00</t>
  </si>
  <si>
    <t>MARTES DE CRONICAS MESA REDONDA</t>
  </si>
  <si>
    <t>MER-E-77-2016</t>
  </si>
  <si>
    <t>ESTAC.:24.00</t>
  </si>
  <si>
    <t>JORGE FERNÁNDEZ MENDIBURU</t>
  </si>
  <si>
    <t>MER-E-78-2016</t>
  </si>
  <si>
    <t>ESTAC.: 00.00</t>
  </si>
  <si>
    <t>RODRIGO LLANES SALAZAR</t>
  </si>
  <si>
    <t>MER-E- 79-2016</t>
  </si>
  <si>
    <t>DAVID GARCÍA SARUBBI</t>
  </si>
  <si>
    <t>DIPLOMADO JUICIO DE AMPARO</t>
  </si>
  <si>
    <t>MER-E-80-2016</t>
  </si>
  <si>
    <t>5,6/08/2016</t>
  </si>
  <si>
    <t>ALIMENTOS:  1,955.90</t>
  </si>
  <si>
    <t>ESTAC.:35.99</t>
  </si>
  <si>
    <t>JORGE TZAB CAMPO</t>
  </si>
  <si>
    <t>MER-E-81-2016</t>
  </si>
  <si>
    <t>ESTAC.: 60.00</t>
  </si>
  <si>
    <t>PAULINO LÓPEZ MILLÁN</t>
  </si>
  <si>
    <t>MER-E-82-2016</t>
  </si>
  <si>
    <t>ESTAC.: 52.00</t>
  </si>
  <si>
    <t>EMMANUEL GUADALUPE ROSALES GUERRERO</t>
  </si>
  <si>
    <t>MER-E-83-2016</t>
  </si>
  <si>
    <t>ALIMENTOS: 383.00</t>
  </si>
  <si>
    <t>ESTAC.: 64.00</t>
  </si>
  <si>
    <t>RENÉ RUBIO ESCOBAR</t>
  </si>
  <si>
    <t>MER-E-84-2016</t>
  </si>
  <si>
    <t>ESTAC.: 36.00</t>
  </si>
  <si>
    <t>PRESENTACIÓN DE PROTOCOLO DE ACTUACIÓN PARA QUIENES IMPARTEN JUSTICIA EN CASOS QUE AFECTEN DERECHOS DE PERSONAS, COMUNIDADES Y PUEBLOS INDÍGENAS.</t>
  </si>
  <si>
    <t>MER-E-085-2016</t>
  </si>
  <si>
    <t>SEMINARIO MECANISMOS ALTERNATIVOS DE SOLUCIÓN DE CONTROVERSIAS.</t>
  </si>
  <si>
    <t>VUELO :2,833.00</t>
  </si>
  <si>
    <t>MER-E-87-2016</t>
  </si>
  <si>
    <t>LIC. ROBERTO F. CALDAS</t>
  </si>
  <si>
    <t>CONFERENCIA  LIBERTAD DE EXPRESIÓN (CANCELADA)</t>
  </si>
  <si>
    <t>MER-E-88-2016</t>
  </si>
  <si>
    <t>MXL-LE-007</t>
  </si>
  <si>
    <t>ARMANDO SANABRIA ENZASTIGA</t>
  </si>
  <si>
    <t xml:space="preserve">MARTES DE CRONICAS. LAS RESOLUCIONES DEL PLENO A TRAVES DEL CINE. DERECHOS DE PERSONAS Y PUEBLOS INDIGENAS. </t>
  </si>
  <si>
    <t>DERECHOS DE PERSONAS Y PUEBLOS INDIGENAS. PROYECCION DE LA PELICULA LA MISION.</t>
  </si>
  <si>
    <t>MEXICALI</t>
  </si>
  <si>
    <t>JOSE LUIS SUASTEGUI GALVAN</t>
  </si>
  <si>
    <t>SEMINARIO. PROTECCION Y PRESERVACION DEL LUGAR DE INTERVENCION Y CADENA DE CUSTODIA</t>
  </si>
  <si>
    <t>PROTECCION Y PRESERVACION DEL LUGAR DE INTERVENCION Y CADENA DE CUSTODIA</t>
  </si>
  <si>
    <t>NAHUM BUATISTA GALLARDO</t>
  </si>
  <si>
    <t>DIPLOMADO DE AMPARO. INTRODUCCION A LOS DERECHOS HUMANOS</t>
  </si>
  <si>
    <t>MARIA AZUCENA ARIZMENDI JAQUEZ</t>
  </si>
  <si>
    <t>JAVIER GERARDO GARDUÑO RUIZ</t>
  </si>
  <si>
    <t>HECTOR ALEJANDRO AYALA FIGUEROA</t>
  </si>
  <si>
    <t>JESUS ISRAEL VEGA DELGADO</t>
  </si>
  <si>
    <t>RICARDO RIVERA DE LA TORRE</t>
  </si>
  <si>
    <t>DERECHOS DE PERSONAS Y PUEBLOS INDIGENAS. MESA DE DEBATE SOBRE EL TEMA DE LOS DERECHOS DE PERSONAS Y PUEBLOS INDIGENAS.</t>
  </si>
  <si>
    <t>JORGE ERNESTO DIAZ ZAZUETA</t>
  </si>
  <si>
    <t>JOSE TINAJERO MEZA</t>
  </si>
  <si>
    <t>10 DE AGOSTO</t>
  </si>
  <si>
    <t>11 DE AGOSTO</t>
  </si>
  <si>
    <t>ALVARO CRUZ ROCHA</t>
  </si>
  <si>
    <t xml:space="preserve">DIPLOMADO DE AMPARO </t>
  </si>
  <si>
    <t>DEFENSA DE LOS DERECHOS HUMANOS EN MEXICO</t>
  </si>
  <si>
    <t>LEOBARDO TORRES LOPEZ</t>
  </si>
  <si>
    <t>ANTECEDENTES DEL JUICIO DE AMPARO Y PRINCIPIOS DEL JUICIO DE AMPARO</t>
  </si>
  <si>
    <t>MXL-E-007</t>
  </si>
  <si>
    <t>MARCO POLO ROSAS BAQUEIRO</t>
  </si>
  <si>
    <t>PRESENTACION DEL LIBRO. EL NUEVO JUICIO DE AMPARO INDIRECTO, LLEVADITO DE LA MANO</t>
  </si>
  <si>
    <t>EL NUEVO JUICIO DE AMPARO INDIRECTO, LLEVADITO DE LA MANO</t>
  </si>
  <si>
    <t>19 DE AGOSTO</t>
  </si>
  <si>
    <t>JOSE AVALOS COTA</t>
  </si>
  <si>
    <t>RUBEN DAVID AGUILAR SANTIBAÑEZ</t>
  </si>
  <si>
    <t>JESUS RODOLFO CRISTERNA IRIBE</t>
  </si>
  <si>
    <t>UNIDAD DE CRONICAS</t>
  </si>
  <si>
    <t>MARTES DE CRONICAS. LAS RESOLUCIONES DEL PLENO A TRAVES DEL CINE. DERECHOS DE PERSONAS Y PUEBLOS INDIGENAS.</t>
  </si>
  <si>
    <t>DERECHOS DE PERSONAS Y PUEBLOS INDIGENAS.  CASO SOYA TRANSGENICA, DERECHOS DE LOS PUEBLOS INDIGENAS A LA CONSULTA PREVIA. CRONICA DEL AMPARO EN REVISION 241/2015 RESUELTO POR LA SEGUNDA SALA DE LA SUPREMA CORTE DE JUSTICIA DE LA NACION</t>
  </si>
  <si>
    <t>JUAN MANUEL LIRA MARTINEZ</t>
  </si>
  <si>
    <t>LAS PARTES EN EL JUICIO DE AMPARO Y ASPECTOS PROCESALES, COMPETENCIA Y TRAMITE DEL JUICIO DE AMPARO</t>
  </si>
  <si>
    <t>RAUL BALLESTEROS GUTIERREZ RUBIO</t>
  </si>
  <si>
    <t>PROTOCOLO DE ACTUACION  PARA QUIENES IMPARTEN JUSTICIA EN CASOS QUE INVOLUCREN DRECHOS DE PERSONAS, COMUNIDADES Y PUEBLOS INDIGENAS</t>
  </si>
  <si>
    <t>26 DE AGOSTO</t>
  </si>
  <si>
    <t>CENTRO DE ESTUDIOS CONSTITUCIONALES</t>
  </si>
  <si>
    <t xml:space="preserve">DERECHOS DE PERSONAS Y PUEBLOS INDIGENAS. ANALISIS DEL AMPARO EN REVISION 241/2015 CASO SOYA TRANSGENICA. </t>
  </si>
  <si>
    <t>NAHUM BAUTISTA GALLARDO</t>
  </si>
  <si>
    <t>30 Y 31 DE AGOSTO</t>
  </si>
  <si>
    <t>MXL-E-008</t>
  </si>
  <si>
    <t>CARLOS FERNANDO MATUTE GONZALEZ</t>
  </si>
  <si>
    <t>CONFERENCIA ORGANOS CONSTITUCIONALES AUTONOMOS</t>
  </si>
  <si>
    <t>ORGANOS CONSTITUCIONALES AUTONOMOS</t>
  </si>
  <si>
    <t xml:space="preserve">31 DE AGOSTO </t>
  </si>
  <si>
    <t>MTY-LE-009</t>
  </si>
  <si>
    <t>CECILIA MARTÍNEZ GONZÁLEZ                           GALILEO HERNÁNDEZ REYES</t>
  </si>
  <si>
    <t>CRÓNICAS: PROYECCIÓN DE LA CINTA "LA MISIÓN"</t>
  </si>
  <si>
    <t>PROYECCIÓN DE LA CINTA "LA MISIÓN"</t>
  </si>
  <si>
    <t>MONTERREY</t>
  </si>
  <si>
    <t>MAGDA YADIRA ROBLES GARZA</t>
  </si>
  <si>
    <t>DIPLOMADO: JUICIO DE AMPARO</t>
  </si>
  <si>
    <t>03 Y 04 DE AGOSTO</t>
  </si>
  <si>
    <t>AGUSTÍN ARROYO TORRES</t>
  </si>
  <si>
    <t>JULIO CÉSAR MARTÍNEZ GARZA</t>
  </si>
  <si>
    <t>EDMUNDO GONZÁLEZ VILLAUMÉ</t>
  </si>
  <si>
    <t>JORGE MEZA PÉREZ</t>
  </si>
  <si>
    <t>JOSÉ ANTONIO BERMÚDEZ MANRIQUE</t>
  </si>
  <si>
    <t>SEMINARIO DE ARGUMENTACIÓN JURÍDICA</t>
  </si>
  <si>
    <t>08 Y 22 DE AGOSTO</t>
  </si>
  <si>
    <t>MTY-E-015</t>
  </si>
  <si>
    <t>AARÓN SEGURA MARTÍNEZ</t>
  </si>
  <si>
    <t>15 Y 29 DE AGOSTO</t>
  </si>
  <si>
    <t xml:space="preserve">CECILIA MARTÍNEZ GONZÁLEZ                          </t>
  </si>
  <si>
    <t>MESA DE ANÁLISIS: DERECHOS DE PERSONAS Y PUEBLOS INDÍGENAS</t>
  </si>
  <si>
    <t>GALILEO HERNÁNDEZ REYES</t>
  </si>
  <si>
    <t>PRESENTACIÓN DE PROTOCOLO DE ACUTACIÓN PARA QUIENES IMPARTEN JUSTICIA EN CASOS QUE INVOLUCREN DERECHOS DE PERSONAS, COMUNIDADES Y PUEBLOS INDÍGENAS</t>
  </si>
  <si>
    <t>MTY-E-005</t>
  </si>
  <si>
    <t>RAFAEL COELLO CETINA</t>
  </si>
  <si>
    <t>FORO: LOS JUZGADORES DEL SIGLO XXI ANTE EL NUEVO PARADÍGMA CONSTITUCIONAL</t>
  </si>
  <si>
    <t>LOS JUZGADORES DEL SIGLO XXI ANTE EL NUEVO PARADÍGMA CONSTITUCIONAL</t>
  </si>
  <si>
    <t>MTY-E-006</t>
  </si>
  <si>
    <t>GABRIEL REGIS LÓPEZ</t>
  </si>
  <si>
    <t>MTY-E-007</t>
  </si>
  <si>
    <t>EDUARDO HERNÁNDEZ SÁNCHEZ</t>
  </si>
  <si>
    <t>BEATRIZ JOAQUINA JAIME RAMOS</t>
  </si>
  <si>
    <t>MTY-E-008</t>
  </si>
  <si>
    <t>JOSÉ DÍAZ DE LEÓN CRUZ</t>
  </si>
  <si>
    <t>MTY-E-009</t>
  </si>
  <si>
    <t>JOSÉ ALFONSO MONTALVO MARTÍNEZ</t>
  </si>
  <si>
    <t>MTY-E-010</t>
  </si>
  <si>
    <t>JUAN MARCO DÁVILA RANGEL</t>
  </si>
  <si>
    <t>MTY-E-011</t>
  </si>
  <si>
    <t>JUAN PABLO GÓMEZ FIERRO</t>
  </si>
  <si>
    <t>MTY-E-012</t>
  </si>
  <si>
    <t>RODRIGO TORRES PADILLA</t>
  </si>
  <si>
    <t>MTY-E-013</t>
  </si>
  <si>
    <t>HORACIO NICOLÁS RUÍZ PALMA</t>
  </si>
  <si>
    <t>MTY-E-014</t>
  </si>
  <si>
    <t>MARCO ANTONIO CEPEDA ANAYA</t>
  </si>
  <si>
    <t>MOR-E-015</t>
  </si>
  <si>
    <t>ARTURO GUERRERO ZAZUETA</t>
  </si>
  <si>
    <t>INTRODUCCION A LOS DERECHOS HUMANOS Y DEFENSA DE LOS DERECHOS HUMANOS EN MEXICO</t>
  </si>
  <si>
    <t>MORELIA</t>
  </si>
  <si>
    <t>12 Y13 DE AGOSTO</t>
  </si>
  <si>
    <t>MOR-LE-010</t>
  </si>
  <si>
    <t>JESUS SANTOS VELAZQUES GUERRERO</t>
  </si>
  <si>
    <t>ANTECEDENTES DEL JUICIO DE AMPARO</t>
  </si>
  <si>
    <t>18 Y19 DE AGOSTO</t>
  </si>
  <si>
    <t>FRANCISCO JAVIER LOPEZ AVILA</t>
  </si>
  <si>
    <t>ERIKA BARCENA AREVALO</t>
  </si>
  <si>
    <t>MARTES DE CRONICAS: MESA DE DEBATE SOBRE DERECHOS DE PERSONAS INDIGENAS Y PUEBLOS INDIGENAS</t>
  </si>
  <si>
    <t>DERECHOS DE PERSONAS INDIGENAS Y PUEBLOS INDIGENAS</t>
  </si>
  <si>
    <t>ALEJANDRA GONZALEZ HERNANDEZ</t>
  </si>
  <si>
    <t>VICTOR ALFONSO ZERTUCHE COBOS</t>
  </si>
  <si>
    <t>NLD-E-018</t>
  </si>
  <si>
    <t>HÉCTOR GARCÍA VAZQUEZ</t>
  </si>
  <si>
    <t>SEMINARIO "LA ETAPA DE LA INVESTIGACIÓN EN EL NUEVO SISTEMA DE JUSTICIA PENAL"</t>
  </si>
  <si>
    <t>NUEVO LAREDO</t>
  </si>
  <si>
    <t>05, 06, 07, 08, 09   Y 10 DE JUNIO</t>
  </si>
  <si>
    <t>LA ETAPA DE LA INVESTIGACIÓN EN EL NUEVO SISTEMA DE JUSTICIA PENAL</t>
  </si>
  <si>
    <t>NLD-E-014</t>
  </si>
  <si>
    <t>DIPLOMADO "ACCESO A LA JUSTICIA EN MATERIA DE DERECHOS HUMANOS"</t>
  </si>
  <si>
    <t>03, 04 Y 05 DE JUNIO</t>
  </si>
  <si>
    <t>ARTÍCULO 105 CONSTITUCIONAL</t>
  </si>
  <si>
    <t>NLD-E-015</t>
  </si>
  <si>
    <t>VIOLETA ALEMÁN ONTIVEROS</t>
  </si>
  <si>
    <t>09, 10 Y 11 DE JUNIO</t>
  </si>
  <si>
    <t>MEDIOS DE IMPUGNACIÓN EN MATERIA ELECTORAL</t>
  </si>
  <si>
    <t>NLD-E-016</t>
  </si>
  <si>
    <t>LUISA VEGA LEE</t>
  </si>
  <si>
    <t>16, 17 Y 18 DE JUNIO</t>
  </si>
  <si>
    <t>ACCIONES COLECTIVAS Y ANTECEDENTES DEL JUICIO DE AMPARO</t>
  </si>
  <si>
    <t>NLD-E-017</t>
  </si>
  <si>
    <t>LUIS LEOPOLDO GONZÁLEZ LÓPEZ</t>
  </si>
  <si>
    <t>24, 25 Y 26 DE JUNIO</t>
  </si>
  <si>
    <t>EL JUICIO DE AMPARO</t>
  </si>
  <si>
    <t>BLANCA VAZQUEZ DELGADO Y JESUS CERDA CRUZ.</t>
  </si>
  <si>
    <t>MESA REDONDA "DERECHO DE LAS PERSONAS MIGRANTES"</t>
  </si>
  <si>
    <t>14 DE JUNIO</t>
  </si>
  <si>
    <t>DERECHO DE LAS PERSONAS MIGRANTES</t>
  </si>
  <si>
    <t>SERGIO OCTAVIO GARCIA BARBA</t>
  </si>
  <si>
    <t>PROTOCOLO DE ACTUACIÓN PARA QUIENES IMPARTEN JUSTICIA EN CASOS QUE AFECTEN A PERSONAS MIGRANTES Y SUJETAS DE PROTECCIÓN INTERNACIONAL</t>
  </si>
  <si>
    <t>15 DE JUNIO</t>
  </si>
  <si>
    <t>JOSUE SAN MIGUEL MORA</t>
  </si>
  <si>
    <t>MARTES DE CRONICAS, DERECHOS DE PERSONAS Y PUEBLOS INDIGENAS. CINE DEBATE LA MISIÓN.</t>
  </si>
  <si>
    <t>OAXACA</t>
  </si>
  <si>
    <t>0.00
0.00</t>
  </si>
  <si>
    <t>0.00
0.00
0.00</t>
  </si>
  <si>
    <t>OAX-E-036-2016</t>
  </si>
  <si>
    <t>RAUL ANDRADE OSORIO</t>
  </si>
  <si>
    <t>JUICIO DE AMPARO.</t>
  </si>
  <si>
    <t>4 Y 5</t>
  </si>
  <si>
    <t>4,055.00
400.00</t>
  </si>
  <si>
    <t>4,704.39
870.00
335.99.00</t>
  </si>
  <si>
    <t>ANA SANTOS LOPEZ
PEDRO GARZON LOPEZ
VICTOR JUAN MARTINEZ</t>
  </si>
  <si>
    <t>MESA REDONDA DERECHOS DE PERSONAS Y PUEBLOS INDIGENAS.</t>
  </si>
  <si>
    <t>DERECHOS DE PERSONAS Y PUEBLOS INDIGENAS.</t>
  </si>
  <si>
    <t>OAX-E-037-2016</t>
  </si>
  <si>
    <t>BOLFY COTTOM</t>
  </si>
  <si>
    <t>CONFERENCIA LOS DERECHOS CULTURALES Y SU INCLUSION EN LA CONSTITUCION GENERAL DE LA REPUBLICA.</t>
  </si>
  <si>
    <t>DERECHOS CULTURALES.</t>
  </si>
  <si>
    <t>1,418.00
780.00</t>
  </si>
  <si>
    <t>4,055.00
0.00
300.00</t>
  </si>
  <si>
    <t>OAX-E-038-2016</t>
  </si>
  <si>
    <t>RAUL PEREZ JOHNSTON</t>
  </si>
  <si>
    <t>11 Y 12</t>
  </si>
  <si>
    <t>2,200.00
1,278.00</t>
  </si>
  <si>
    <t>4,449.39
0.00
335.99.00</t>
  </si>
  <si>
    <t>OAX-E-039-2016</t>
  </si>
  <si>
    <t>ANTONIO LARIOS DIAZ</t>
  </si>
  <si>
    <t>CONFERENCIA DERECHO LABORAL SUCESORIO DE LOS TRABAJADORES.</t>
  </si>
  <si>
    <t>DERECHO LABORAL SUCESORIO.</t>
  </si>
  <si>
    <t>1,432.50
0.00</t>
  </si>
  <si>
    <t>3,779.40
0.00
35.99</t>
  </si>
  <si>
    <t>OAX-E-040-2016</t>
  </si>
  <si>
    <t>GABRIELA MORENO VALLE BAUTISTA</t>
  </si>
  <si>
    <t>18 Y 19</t>
  </si>
  <si>
    <t>2,490.00
660.00</t>
  </si>
  <si>
    <t>2,008.75
580.00
35.99</t>
  </si>
  <si>
    <t>OAX-E-041-2016</t>
  </si>
  <si>
    <t>LUIS MOLINA PIÑEIRO</t>
  </si>
  <si>
    <t>MESA REDONDA LIMITES DEMOCRATICOS A LAS DECISIONES POLITICAS, LEGISLATIVAS, ADMINISTRATIVAS Y JUDICIALES EN MATERIA ELECTORAL.</t>
  </si>
  <si>
    <t>DERECHO ELECTORAL.</t>
  </si>
  <si>
    <t>2,500.00
1,000.00</t>
  </si>
  <si>
    <t>5,237.00
0.00
335.99</t>
  </si>
  <si>
    <t>GUSTAVO MEIXUEIRO NAJERA</t>
  </si>
  <si>
    <t>OAX-E-042-2016</t>
  </si>
  <si>
    <t>PRESENTACION DEL PROTOCOLO DE ACTUACION PARA QUIENES IMPARTEN JUSTICIA EN CASOS QUE INVOLUCREN DERECHOS DE PERSONAS, COMUNIDADES Y PUEBLOS INDIGENAS.</t>
  </si>
  <si>
    <t>DERECHOS DE PERSONAS, COMUNIDADES Y PUEBLOS INDIGENAS.</t>
  </si>
  <si>
    <t>1,100.00
1,000.00</t>
  </si>
  <si>
    <t>1,429.15
0.00
300.00</t>
  </si>
  <si>
    <t>VICTOR AMADO ALONSO ALTAMIRANO</t>
  </si>
  <si>
    <t>SEMINARIO PROTECCION Y PRESERVACION DEL LUGAR DE INTERVENCION Y CADENA DE CUSTODIA.</t>
  </si>
  <si>
    <t>OAX-E-043-2016</t>
  </si>
  <si>
    <t>REBECA GARCIA MARTINEZ</t>
  </si>
  <si>
    <t>25 Y 26</t>
  </si>
  <si>
    <t>5,000.00
1,238.00</t>
  </si>
  <si>
    <t>4,337.75
0.00
783.99</t>
  </si>
  <si>
    <t>OAX-E-044-2016</t>
  </si>
  <si>
    <t>ANAID CAMPOS GALINDO</t>
  </si>
  <si>
    <t>29, 30 Y 31</t>
  </si>
  <si>
    <t>6,250.00
1,380.00</t>
  </si>
  <si>
    <t>5,155.00
0.00
600.00</t>
  </si>
  <si>
    <t>ENRIQUE DANIEL IBARRA JUÁREZ</t>
  </si>
  <si>
    <t>CINE DEBATE PROYECCIÓN DE LA PELÍCULO "LA MISIÓN"</t>
  </si>
  <si>
    <t>PACHUCA</t>
  </si>
  <si>
    <t>PAC-UE-07</t>
  </si>
  <si>
    <t>MARATH PAREDES MONTIEL</t>
  </si>
  <si>
    <t>PAC-E-15-2016</t>
  </si>
  <si>
    <t>MESA DE DEBATE DERECHOS DE PERSONAS Y PUEBLOS INDÍGENAS</t>
  </si>
  <si>
    <t>JOSÉ MANUEL GODÍNEZ SAMPERIO</t>
  </si>
  <si>
    <t>DANIEL ESCORZA RODRÍGUEZ</t>
  </si>
  <si>
    <t>NARRACIONES DE CINCO MAGNICIDIOS</t>
  </si>
  <si>
    <t>EMMANUEL ROSALES GUERRERO</t>
  </si>
  <si>
    <t>ROSA MARÍA MACÍAS PRECIADO</t>
  </si>
  <si>
    <t>DERECHOS COLECTIVOS</t>
  </si>
  <si>
    <t>17 DE AGOSTO DE 2016</t>
  </si>
  <si>
    <t>NICOLE ELIZABETH ILLAND MURGA</t>
  </si>
  <si>
    <t>CASO SOYA: DERECHOS DE LOS PUEBLOS INDÍGENAS A LA CONSULTA PREVIA</t>
  </si>
  <si>
    <t>ERIKA LISSETE REYES MORALES</t>
  </si>
  <si>
    <t>PRESENTACIÓN DE PROTOCOLO DE ACTUACIÓN PARA QUIENES IMPARTEN JUSTICIA EN CASOS QUE INVOLUCREN DERECHOS DE PERSONAS, COMUNIDADES Y PUEBLOS INDÍGENAS</t>
  </si>
  <si>
    <t>24 DE AGOSTO DE 2016</t>
  </si>
  <si>
    <t>HUMBERTO MANUEL RIOMÁN FRANCO</t>
  </si>
  <si>
    <t>PAC-E-16-2016</t>
  </si>
  <si>
    <t>ANALISIS DEL AMPARO EN REVISIÓN 241/2015 CASO SOYA TRANSGÉNICA</t>
  </si>
  <si>
    <t>LAURA GARCÍA VELAZCO</t>
  </si>
  <si>
    <t>LIC. ALEJANDRO SANCHEZ DIAZ</t>
  </si>
  <si>
    <t>DERECHOS DE PERSONAS Y PUEBLOS INDIGUENAS</t>
  </si>
  <si>
    <t>PUEBLA</t>
  </si>
  <si>
    <t>LIC. ISIDRO RODRIGUEZ GARCIA</t>
  </si>
  <si>
    <t>MTRA. NICOLLE ELIZABETH ILLNAD</t>
  </si>
  <si>
    <t>LIC. PATRICIA SOFIA SALDAÑA HUERTA</t>
  </si>
  <si>
    <t>PROTOCOLO DE ACTUACION PARA QUIENES IMPARTEN JUSTICIA EN LOS CASOS QUE INVOLUCRE…</t>
  </si>
  <si>
    <t>LIC. JUAN FRANCISCO TIRADO</t>
  </si>
  <si>
    <t>CONTROVERSIA CONSTITUCIONAL 92/2010 MANDO UNICO</t>
  </si>
  <si>
    <t>MTRO. ALEJANDRO CRUZ RAMIREZ</t>
  </si>
  <si>
    <t>CONTROVERSIA COSNTITUCIONAL 92/2010 MANDO UNICO</t>
  </si>
  <si>
    <t>MTRA. ALHIDE GARZON</t>
  </si>
  <si>
    <t>MAGDO. MIGUEL MENDOZA MONTES</t>
  </si>
  <si>
    <t>DIPLOMADO JUICIO AMPARO</t>
  </si>
  <si>
    <t>PUE-E-002 Y PUE-E-003</t>
  </si>
  <si>
    <t>MTRO. MANUEL ALFONSO GARCIA HERNANDEZ</t>
  </si>
  <si>
    <t>ALEJANDRO BALDERAS FLORES</t>
  </si>
  <si>
    <t>LIC. RODRIGO TANGAXHUAN</t>
  </si>
  <si>
    <t>MAGDO. FANCISCO ESTEBAN GONZALEZ CHAVEZ</t>
  </si>
  <si>
    <t>MTRO. JORGE AUSTRIA SIERRA</t>
  </si>
  <si>
    <t>MTRA. MARGARITA ARAGON TAPIA</t>
  </si>
  <si>
    <t>PRESENTACION LIBRO</t>
  </si>
  <si>
    <t>MTRO. JOSE DE JESUS CRUZ SIBAJA</t>
  </si>
  <si>
    <t>TALLER DE EXPRESION ORAL</t>
  </si>
  <si>
    <t>QUERÉTARO</t>
  </si>
  <si>
    <t>DURANTE EL MES NO SE DESARROLLARON EVENTOS</t>
  </si>
  <si>
    <t>SALT-E113</t>
  </si>
  <si>
    <t>DENNIS LOPEZ PINEDA</t>
  </si>
  <si>
    <t>GENERALIDADES DE LA CADENA DE CUSTODIA</t>
  </si>
  <si>
    <t>SALTILLO</t>
  </si>
  <si>
    <t>SALT-E-114</t>
  </si>
  <si>
    <t>SARA LOPEZ PANTOJA</t>
  </si>
  <si>
    <t>JUICIO FAMILIAR Y ELCODIGO DE PROCEDIMIENTO FAMILIAR PARA EL ESTADO DE COAHUILA</t>
  </si>
  <si>
    <t>SALT-E115</t>
  </si>
  <si>
    <t>JORGE RODRIGUEZ MURILLO</t>
  </si>
  <si>
    <t>SALT-E116</t>
  </si>
  <si>
    <t>ORALIDAD FAMILIAR Y SU IMPLEMENTACION EN EL ESTADO DE COAHUILA</t>
  </si>
  <si>
    <t>SALT-E117</t>
  </si>
  <si>
    <t>SALT-E118</t>
  </si>
  <si>
    <t>PRINCIPIOS RECTORES Y ELEMENTOS DE LA CADENA DE CUSTODIA</t>
  </si>
  <si>
    <t>15 DE AGOSTO</t>
  </si>
  <si>
    <t>SALT-E119</t>
  </si>
  <si>
    <t>MARIA ALEJO PEDRAZA</t>
  </si>
  <si>
    <t>PROCESO LABORAL EL MEXICO</t>
  </si>
  <si>
    <t>17 DE AGOSTO</t>
  </si>
  <si>
    <t>SALT-E120</t>
  </si>
  <si>
    <t>LAS FASES DEL JUICIO ORAL EN MATERIA FAMILIAR</t>
  </si>
  <si>
    <t>SALT-E121</t>
  </si>
  <si>
    <t>SALT-E122</t>
  </si>
  <si>
    <t>ESTRUCTURA DE LA AUDIENCIA EN EL JUICIO ORAL FAMILIAR</t>
  </si>
  <si>
    <t>SALT-E123</t>
  </si>
  <si>
    <t>SALT-E124</t>
  </si>
  <si>
    <t>MINERVA MARTINEZ CISNEROS</t>
  </si>
  <si>
    <t>ESTRUCTURA DEL JUICIO ORAL MERCANTIL</t>
  </si>
  <si>
    <t>SALT-E125</t>
  </si>
  <si>
    <t>ENRIQUE IRAZOQUE PALAZUELOS</t>
  </si>
  <si>
    <t>04 Y 05 DE AGOSTO</t>
  </si>
  <si>
    <t>SALT-E126</t>
  </si>
  <si>
    <t>ROLANDO DURAN DAVILA</t>
  </si>
  <si>
    <t>11 Y 12 DE AGOSTO</t>
  </si>
  <si>
    <t>EFRAIN GARCIA RAMIREZ</t>
  </si>
  <si>
    <t>SALT-E128</t>
  </si>
  <si>
    <t>GERARDO GARCIA RAMOS</t>
  </si>
  <si>
    <t>SALT-E129</t>
  </si>
  <si>
    <t>JESUS CAMARILLO HINOJOSA</t>
  </si>
  <si>
    <t>DERECHO PROCESAL ESPECIALIZADO</t>
  </si>
  <si>
    <t>23 Y 24 DE AGOSTO</t>
  </si>
  <si>
    <t>SALT-E130</t>
  </si>
  <si>
    <t>HECTOR GARCIA FIGUEROA</t>
  </si>
  <si>
    <t>SALT-E131</t>
  </si>
  <si>
    <t>ALEJANDRO VILLANUEVA FARIAS</t>
  </si>
  <si>
    <t>CRONICAS</t>
  </si>
  <si>
    <t>DERECHO DE LA PERSONAS INDIGENAS</t>
  </si>
  <si>
    <t>SALT-E132</t>
  </si>
  <si>
    <t>MIGUEL LUNA HERNANDEZ</t>
  </si>
  <si>
    <t>SALT-E133</t>
  </si>
  <si>
    <t>ERIKA AGUIRRE RODRIGUEZ</t>
  </si>
  <si>
    <t>SALT-E134</t>
  </si>
  <si>
    <t>SALT-E135</t>
  </si>
  <si>
    <t>SALT-E136</t>
  </si>
  <si>
    <t>RICARDO MARTINEZ LOYOLA</t>
  </si>
  <si>
    <t>PROTOCOLO DE ACTUACIÓN PARA QUIENES IMPARTEN JUSTICIA EN CASOS QUE INVOLUCREN PERSONAS, COMUNIDADES Y PUEBLOS INDIGENAS</t>
  </si>
  <si>
    <t>SALT-E137</t>
  </si>
  <si>
    <t>MARIA GALINDO HERNANDEZ</t>
  </si>
  <si>
    <t>LA PROTECCIÓN DE PERSONAS SIN REPRESENTACIÓN</t>
  </si>
  <si>
    <t>E-018</t>
  </si>
  <si>
    <t>4107.00
0.00</t>
  </si>
  <si>
    <t>E-022</t>
  </si>
  <si>
    <t>1120.00
550.00</t>
  </si>
  <si>
    <t>0.00
800.00</t>
  </si>
  <si>
    <t>E-019</t>
  </si>
  <si>
    <t>1810.00
660.01</t>
  </si>
  <si>
    <t>0.00
1808.16</t>
  </si>
  <si>
    <t>E-20</t>
  </si>
  <si>
    <t>1640.00
291.00</t>
  </si>
  <si>
    <t>2829.00
0.00</t>
  </si>
  <si>
    <t>E-21</t>
  </si>
  <si>
    <t>1760.00
550.00</t>
  </si>
  <si>
    <t>2398.00
460.00</t>
  </si>
  <si>
    <t>E-23</t>
  </si>
  <si>
    <t>1120.00
0.00</t>
  </si>
  <si>
    <t>6206.00
0.00</t>
  </si>
  <si>
    <t>E-24</t>
  </si>
  <si>
    <t>TAP-E-19-2015</t>
  </si>
  <si>
    <t>ELICEO MUÑOZ MENA</t>
  </si>
  <si>
    <t>"MINISTRO EZEQUIEL BURGUETE FARRERA" EN TAPACHULA, CHIAPAS</t>
  </si>
  <si>
    <t>BERTHALICIA CONCEPCIÓN TOVILLA RODRÍGUEZ</t>
  </si>
  <si>
    <t>TAP-E-20-2015</t>
  </si>
  <si>
    <t>SERGIO SARMIENTO DOMÍNGUEZ</t>
  </si>
  <si>
    <t>TAP-E-21-2015</t>
  </si>
  <si>
    <t>MANUEL DE JESÚS CORADO DE PAZ</t>
  </si>
  <si>
    <t>PEDRO GUTIÉRREZ SÁNCHEZ, MANUEL DE JESÚS MÁRQUEZ GONZÁLEZ Y JORGE ANTONIO MIJANGOS RODRÍGUEZ</t>
  </si>
  <si>
    <t>DERECHO INDÍGENA</t>
  </si>
  <si>
    <t>ARTURO DÍAZ SAN VICENTE</t>
  </si>
  <si>
    <t>TAP-E-22-2015</t>
  </si>
  <si>
    <t>LUCIA RODRÍGUEZ QUINTERO</t>
  </si>
  <si>
    <t>DERECHO CIVIL</t>
  </si>
  <si>
    <t>TAP-E-23-2015</t>
  </si>
  <si>
    <t>PEDRO GUTIÉRREZ SÁNCHEZ</t>
  </si>
  <si>
    <t>DERECHO PENAL</t>
  </si>
  <si>
    <t>28 y 29 de AGOSTO DE 2015</t>
  </si>
  <si>
    <t>TEP-E-056</t>
  </si>
  <si>
    <t>TEP-E-057</t>
  </si>
  <si>
    <t>TEP-E-058</t>
  </si>
  <si>
    <t>TEP-E-061</t>
  </si>
  <si>
    <t>TEP-E-062</t>
  </si>
  <si>
    <t>TEP-E-063</t>
  </si>
  <si>
    <t>TEP-E-064</t>
  </si>
  <si>
    <t>TEP-E-065</t>
  </si>
  <si>
    <t>TEP-E-066</t>
  </si>
  <si>
    <t>TEP-E-067</t>
  </si>
  <si>
    <t>TEP-E-068</t>
  </si>
  <si>
    <t>TIJ-028-CR</t>
  </si>
  <si>
    <t>MTRO. HERIBERTO GARCÍA GARCÍA</t>
  </si>
  <si>
    <t>INTRODUCCIÓN A LOS DERECHOS HUMANOS</t>
  </si>
  <si>
    <t>TIJUANA</t>
  </si>
  <si>
    <t>08 DE AGOSTO DE 2016</t>
  </si>
  <si>
    <t>DR. AGUSTÍN MANUEL VELÁZQUEZ BUSTAMANTE</t>
  </si>
  <si>
    <t>DEFENSA DE LOS DERECHOS HUMANOS EN MÉXICO</t>
  </si>
  <si>
    <t>10 DE AGOSTO DE 2016</t>
  </si>
  <si>
    <t>MTRO. SIXTO LUNA CRUZ</t>
  </si>
  <si>
    <t>11 Y 15 DE AGOSTO DE 2016</t>
  </si>
  <si>
    <t>LIC. BRANDO ARTURO GONZÁLEZ RAMÍREZ</t>
  </si>
  <si>
    <t>INTERÉS TUTELADO EN EL JUICIO DE AMPARO Y LAS PARTES EN EL JUICIO DE AMPARO Y, ASPECTOS PROCESALES Y COMPETENCIA Y TRÁMITE DEL JUICIO</t>
  </si>
  <si>
    <t>17 Y 23 DE AGOSTO DE 2016</t>
  </si>
  <si>
    <t>MTRO. BENIGNO LICEA GONZÁLEZ</t>
  </si>
  <si>
    <t>IMPROCEDENCIA Y SOBRESEIMIENTO (1) E IMPROCEDENCIA Y SOBRESEIMIENTO (2)</t>
  </si>
  <si>
    <t>24 Y 25 DE AGOSTO DE 2016</t>
  </si>
  <si>
    <t>TIJ-029-CR</t>
  </si>
  <si>
    <t>LIC. MARÍA CONCEPCIÓN VALECIA BARAJAS</t>
  </si>
  <si>
    <t>MARTES DE CRÓNICAS. CICLO DERECHO DE PERSONAS, COMUNIDADES Y PUEBLOS INDÍGENAS. CINE DEBATE. PELÍCULA "LA MISIÓN"</t>
  </si>
  <si>
    <t>TIJ-030-CR</t>
  </si>
  <si>
    <t>MARTES DE CRÓNICAS. MESA REDONDA "DERECHOS DE PERSONAS, COMUNIDADES Y PUEBLOS INDÍGENAS"</t>
  </si>
  <si>
    <t>DR. DAVID JESÚS RINCÓN MEZA</t>
  </si>
  <si>
    <t>TIJ-033-CR</t>
  </si>
  <si>
    <t>MTRO. BENITO ESTRADA BERNAL</t>
  </si>
  <si>
    <t>PROTOCOLO DE ACTUACIÓN DE QUIENES IMPARTEN JUSTICIA EN CASOS DE QUE INVOLUCREN DERECHOS DE PERSONAS, COMUNIDADES Y PUEBLOS INDÍGENAS</t>
  </si>
  <si>
    <t>04 DE AGOSTO DE 2016</t>
  </si>
  <si>
    <t>TIJ-034-CR</t>
  </si>
  <si>
    <t>LIC. CARLOS ARTURO GONZÁLEZ GARCÍA</t>
  </si>
  <si>
    <t>29, 30 Y 31 DE AGOSTO DE 2016</t>
  </si>
  <si>
    <t>TIJ-E-012</t>
  </si>
  <si>
    <t>JUEZ EDUARDO FERRER MAC-GREGOR POISOT</t>
  </si>
  <si>
    <t>SEMINARIO INTERNACIONAL ITINERANTE "IMPACTO DE LA JURISPRUDENCIA DE LA CORTE INTERAMERICANA DE DERECHOS HUMANOS"</t>
  </si>
  <si>
    <t>NIÑAS, NIÑOS Y ADOLESCENTES EN LA JURISPRUDENCIA DE LA CORTE INTERAMERICANA DE DERECHOS HUMANOS</t>
  </si>
  <si>
    <t>TIJ-E-013</t>
  </si>
  <si>
    <t>LIC. PABLO SAAVEDRA ALESSANDRI</t>
  </si>
  <si>
    <t>REPARACIONES E IMPACTO DE LAS DECISIONES DE LA CORTE INTERAMERICANA DE DERECHOS HUMANOS</t>
  </si>
  <si>
    <t>TIJ-035-CR</t>
  </si>
  <si>
    <t>MTRO. JORGE ARMANDO VASQUEZ</t>
  </si>
  <si>
    <t>MODERADOR</t>
  </si>
  <si>
    <t>TLX-E-025</t>
  </si>
  <si>
    <t>MARIA DE JESUS MEDINA ARELLANO</t>
  </si>
  <si>
    <t>CONFERENCIA: JUDICIALIZACION DEL DERECHO A LA SALUD COMO DERECHO HUMANO</t>
  </si>
  <si>
    <t>EN LA CONFERENCIA SE ABORDÓ EL TEMA DE LA SALUD COMO UN DERECHO HUMANO, ES DECIR QUE EL ESTADO SE ENCARGUE DE PROPORCIONAR SERVICIOS DE SALUD ADECUADOS Y BASTANTES PARA TODA LA POBLACIÓN. ADEMÁS DE DISCUTIR EL ARTÍCULO 4 CONSTITUCIONAL QUE SERÍA LA BASE PARA ESTABLECER ESTE  DERECHO.</t>
  </si>
  <si>
    <t>TLAXCALA</t>
  </si>
  <si>
    <t>TLX-E-026</t>
  </si>
  <si>
    <t>GENARO GONZALEZ LICEA</t>
  </si>
  <si>
    <t>CONFFERENCIA: MATRIMONIO ENTRE PERSONAS DEL MISMO SEXO</t>
  </si>
  <si>
    <t>EVENTO CANCELADO</t>
  </si>
  <si>
    <t>TLX-LE-11</t>
  </si>
  <si>
    <t>ANABEL BAEZ VAZQUEZ</t>
  </si>
  <si>
    <t>PROTOCOLO DE ACTUACION PARA QUIENES IMPARTEN JUSTICIA EN CASOS QUE INVOLUCRAN DERECHOS DE PERSONAS, COMUNIDADES Y PUEBLOS INDIGENAS</t>
  </si>
  <si>
    <t>PROTOCOLO DE ACTUACIÓN PARA QUIENES IMPARTEN JUSTICIA EN CASOS QUE INVOLUCREN DERECHOS DE PERSONAS, COMUNIDADES Y PUEBLOS INDÍGENAS.</t>
  </si>
  <si>
    <t>MARCOS FLORES ROSALES</t>
  </si>
  <si>
    <t>MARTES DE CRONICAS: PRUECCION DE LA PELICULA: LA VOZ DE LOS SIN VOZ</t>
  </si>
  <si>
    <t>EL COMENTARISTA ABORDÓ EL TEMA EN BASE A SU EXPERIENCIA PERSONAL COMO INTÉRPRETE DE LENGUA NÁHUATL EN SU COMUNIDAD A LA QUE PERTENECE. HIZO ÉNFASIS EN LA PROBLEMÁTICA QUE ENFRENTAN LAS COMUNIDADES INDÍGENAS DE TLAXCALA, COMO LA DISCRIMINACIÓN, LA FALTA DE OPORTUNIDADES SOCIALES, ECONÓMICAS Y POLÍTICAS. USOS Y COSTUMBRES. NO HUBO ASISTENCIA DEBIDO AL PERIODO VACACIONAL. ES UN EVENTO IMPORTANTE PORQUE SE TRATA LA PROBLEMÁTICA DE LOS GRUPOS Y COMUNIDADES INDÍGENAS QUE EXISTEN A LO LARGO Y ANCHO DE LA REPÚBLICA MEXICANA PERO NO HUBO RESPUESTA POR PARTE DE ESTUDIANTES EN DERECHO Y ABOGADOS, NI A LAS INSTITUCIONES A LAS CUALES SE LES ENTREGA CARTELES.</t>
  </si>
  <si>
    <t>JUAN CARLOS ZAMORA TEJEDA</t>
  </si>
  <si>
    <t>MARTES DE CRONICAS: MESA DE DEBATE DERECHOS DE LAS PERSONAS Y PUEBLOS INDIGENAS</t>
  </si>
  <si>
    <t>EN LA MESA DE DEBATE SE DIALOGÓ SOBRE LA IMPORTANCIA DE LOS DERECHOS HUMANOS DE LAS PERSONAS QUE CONFORMAN LOS PUEBLOS INDÍGENAS EN NUESTRO PAÍS, ADEMÁS LOS DISERTANTES COMENTARON ALGUNAS EXPERIENCIAS ADQUIRIDAS DENTRO DE ESTE CAMPO. LOS DERECHOS VULNERADOS DE LOS INDÍGENAS Y LA NO ACEPTACIÓN DENTRO DE LA SOCIEDAD MESTIZA, ASÍ COMO LA MARGINACIÓN QUE HAY POR PARTE DEL GOBIERNO HACIA ELLOS, SÓLO LOS UTILIZAN EN CUESTIONES DE TURISMO INTERNACIONAL.</t>
  </si>
  <si>
    <t>JESUS BARBOSA RAMIREZ</t>
  </si>
  <si>
    <t>EVENTO TRANSMITIDO POR VIDEOCONFERENCIA</t>
  </si>
  <si>
    <t>MARTES DE CRONICAS: EXPOSICION DEL ASUNTO POR VIDEOCONFERENCIA POR LA UNIDAD DE CRONICAS</t>
  </si>
  <si>
    <t>LA DISERTANTE HABLÓ SOBRE EL AMPARO EN REVISIÓN 270/2015 RESUELTO POR LA SEGUNDA SALA DE LA SCJN, EL 04 DE NOVIEMBRE DE 2015,  ASÍ COMO EL MARCO NORMATIVO DEL ARTÍCULO 2 CONSTITUCIONAL, DE LOS DERECHOS DE LOS PUEBLOS INDÍGENAS, EN ESPECIAL EN EL CASO DE "SOYA TRANSGÉNICA". EVENTO DE TRASCENDENCIA PARA NUESTRA COMUNIDAD INDÍGENA DONDE SE HABLA DE SUS DERECHOS HUMANOS.</t>
  </si>
  <si>
    <t>16 DE AGOSTO DE 2016</t>
  </si>
  <si>
    <t>MARTES DE CRONICAS: ANALISIS DE LA RESOLUCION DE LA SCJN A CARGO DEL CENTRO DE ESTUDIOS CONSTITUCIONALES</t>
  </si>
  <si>
    <t>MARTHA JUDITH ORTIZ URBINA</t>
  </si>
  <si>
    <t>DIPLOMADO EL JUICIO DE AMPARO</t>
  </si>
  <si>
    <t>EN LA PRIMERA SESIÓN DEL DIPLOMADO REALIZADA EL DÍA 10 DE AGOSTO SE IMPARTIÓ LA CLASE INTRODUCTORIA A LOS DERECHOS HUMANOS, LOS CUALES SON DE GRAN IMPORTANCIA DENTRO DEL JUICIO DE AMPARO. EN LA SEGUNDA SESIÓN REALIZADA EL DÍA 12 DE AGOSTO  SE ABORDÓ EL TEMA  BLOQUE DE CONSTITUCIONALIDAD Y LOS EFECTOS JURÍDICOS.</t>
  </si>
  <si>
    <t>10 Y 12 DE AGOSTO DE 2016</t>
  </si>
  <si>
    <t>CARLOS GONZALEZ BLANCO</t>
  </si>
  <si>
    <t>18 Y 19 DE AGOSTO DE 2016</t>
  </si>
  <si>
    <t>JOSE FRANCISCO CILIA LOPEZ</t>
  </si>
  <si>
    <t>MÓDULO III. EL JUICIO DE AMPARO I. . INTERÉS TUTELADO EN EL JUICIO DE AMPARO Y LAS PARTES EN EL JUICIO DE AMPARO. 6. ASPECTOS PROCESALES Y COMPETENCIA Y TRÁMITE DEL JUICIO</t>
  </si>
  <si>
    <t>24 Y 26 DE AGOSTO DE 2016</t>
  </si>
  <si>
    <t>TLX-E-029</t>
  </si>
  <si>
    <t>EDUARDO LEON SANDOVAL</t>
  </si>
  <si>
    <t>MÓDULO III. EL JUICIO DE AMPARO I. 7. IMPROCEDENCIA Y SOBRESEIMIENTO (1) Y (2)</t>
  </si>
  <si>
    <t>DISERTANTE DE LA CAIP TLAXCALA</t>
  </si>
  <si>
    <t>EVENTO EN COORDINACION CON LA SOCIEDAD. EVENTO DE VINCULACION CON LA CAIP TLAXCALA</t>
  </si>
  <si>
    <t>DAR A CONOCER LA IMPORTANCIA DE LA IMPLICACIÓN DE LOS SINDICATOS, COMO SUJETOS OBLIGADOS DE TRANSPARENTAR EL EJERCICIO DEL RECURSO PÚBLICO, ASÍ COMO LA RENDICIÓN DE CUENTAS DE LOS MISMOS DE ACUERDO A LO ESTABLECIDO EN LA LEY DE TRANSPARENCIA Y ACCESO A LA INFORMACIÓN PÚBLICA DEL ESTADO.</t>
  </si>
  <si>
    <t>CCJ/TOL/SR/13/2016</t>
  </si>
  <si>
    <t>OLIMPIA MARGARITA ENCISO ROLDAN</t>
  </si>
  <si>
    <t>MARTES DE CRONICAS DERECHO DE PERSONAS Y PUEBLOS INDÍGENAS</t>
  </si>
  <si>
    <t>PROYECCIÓN DE LA PELÍCULA: “LA MISIÓN”</t>
  </si>
  <si>
    <t>TOLUCA</t>
  </si>
  <si>
    <t>ERICA IVONNE POPOCA CONTRERAS</t>
  </si>
  <si>
    <t>MESA REDONDA “DERECHO DE PERSONAS Y PUEBLOS INDÍGENAS”</t>
  </si>
  <si>
    <t>RAMON GARCIA DORANTES</t>
  </si>
  <si>
    <t>SATURNINO ARTEMIO MARTINEZ MONTALVO</t>
  </si>
  <si>
    <t>GRACIELA SANTANA BENHUMEA</t>
  </si>
  <si>
    <t>VIDEOCONFERENCIA</t>
  </si>
  <si>
    <t>PRESENTACIÓN DE LA CRÓNICA DE UN ASUNTO RESUELTO POR LA  PRIMERA SALA DE LA SCJN AMPARO  EN REVISIÓN 241/2015</t>
  </si>
  <si>
    <t>ANÁLISIS DE LA RESOLUCIÓN DE LA SUPREMA CORTE DE JUSTICIA DE LA NACIÓN, A CARGO DEL CENTRO DE ESTUDIOS CONSTITUCIONALES</t>
  </si>
  <si>
    <t>CCJ/TOL/SR/14/2016</t>
  </si>
  <si>
    <t>EDUARDO VIO GROSSI</t>
  </si>
  <si>
    <t>SEMINARIO INTERNACIONAL ITINERANTE 55 PERIODO EXTRAORDINARIO DE SESIONES DE LA CORTE INTERAMERICANA DE DERECHOS HUMANOS</t>
  </si>
  <si>
    <t>DESAFIOS JURISDICCIONALES EN LA PROTECCIÓN DE LOS DERECHOS HUMANOS</t>
  </si>
  <si>
    <t>JUAN CARLOS MEJÍA GARCÍA</t>
  </si>
  <si>
    <t>CONFERENCIA MAGISTRAL</t>
  </si>
  <si>
    <t>"NARRACIONES DE CINCO MAGNICIDIOS ”</t>
  </si>
  <si>
    <t>22 DE AGOSTO DE 2016</t>
  </si>
  <si>
    <t>JUANA INES JIMÉNEZ PERDOMO</t>
  </si>
  <si>
    <t xml:space="preserve">PRESENTACIÓN DE PROTOCOLO </t>
  </si>
  <si>
    <t>PRESENTACIÓN DE PROTOCOLO DE ACTUACIÓN PARA QUIENES IMPARTEN JUSTICIA EN CASO QUE INVOLUCREN PERSONAS, COMUNIDADES Y PUEBLOS INDÍGENAS</t>
  </si>
  <si>
    <t>29 DE AGOSTO DE 2016</t>
  </si>
  <si>
    <t>JUAN CARLOS ORTEGA CASTRO</t>
  </si>
  <si>
    <t>MÓDULO I INTRODUCCIÓN A LOS DERECHOS HUMANOS, 1. INTRODUCCIÓN A LOS DERECHOS HUMANOS 2. DEFENSA DE LOS DERECHOS HUMANOS EN MÉXICO</t>
  </si>
  <si>
    <t>4 Y 5 DE AGOSTO DE 2016</t>
  </si>
  <si>
    <t>MÓDULO II GENERALIDADES DEL JUICIO DE AMPARO, 3. ANTECEDENTES DEL JUICIO DE AMPARO, 4. PRINCIPIOS DEL JUICIO DE AMPARO</t>
  </si>
  <si>
    <t>10 Y 11 DE AGOSTO DE 2016</t>
  </si>
  <si>
    <t>ÁNGEL SALVADOR BÁEZ CHÁVEZ</t>
  </si>
  <si>
    <t>MÓDULO III EL JUICIO DE AMPARO I 5. INTERES TUTELADO EN EL JUICIO DE AMPARO Y LAS PARTES EN EL JUICIO DE AMPARO, 6. ASPECTOS PROCEALES Y COMPETENCIA Y TRÁMITE DEL JUICIO</t>
  </si>
  <si>
    <t>JUAN MANUEL VELASCO SANTIAGO</t>
  </si>
  <si>
    <t>MÓDULO III EL JUICIO DE AMPARO I 7. IMPROCEDENCIA Y SOBRESEIMIENTO (1), 8. IMPROCEDENCIA Y SOBRESEIMIENTO (2)</t>
  </si>
  <si>
    <t>VICTORINO HERNÁNDEZ INFANTE</t>
  </si>
  <si>
    <t>MÓDULO III EL JUICIO DE AMPARO I 9. EL AMPARO INDIRECTO (1), 8. EL AMPARO INDIRECTO (2)</t>
  </si>
  <si>
    <t>31 DE AGOSTO Y 1 DE SEPTIEMBRE DE 2016</t>
  </si>
  <si>
    <t>TOR-LE-006</t>
  </si>
  <si>
    <t>ADALBERTO MENDEZ LOPEZ</t>
  </si>
  <si>
    <t>INTRODUCCIÓN A LOS DERECHOS HUMANOS Y DEFENSA DE LOS DERECHOS HUMANOS EN MÉXICO</t>
  </si>
  <si>
    <t xml:space="preserve">03 Y 04 DE AGOSTO </t>
  </si>
  <si>
    <t>ERICK HATCHETT GARCIA</t>
  </si>
  <si>
    <t>CICLO DE CRÓNICAS</t>
  </si>
  <si>
    <t>CINE DEBATE LA MISIÓN</t>
  </si>
  <si>
    <t>05 DE AGOSTO</t>
  </si>
  <si>
    <t>TOR-E-015</t>
  </si>
  <si>
    <t>MARIA ARCOS GARCIA</t>
  </si>
  <si>
    <t>PROTOCOLO DE ACTUACION PARA QUIENES IMPARTEN JUSTICIA EN CASOS QUE INVOLUCREN A DERECHOS DE PERSONAS, COMUNIDADES INDIGENAS Y PUEBLOS</t>
  </si>
  <si>
    <t>LUIS CORONADO HERNANDEZ</t>
  </si>
  <si>
    <t xml:space="preserve">CICLO DE CRÓNICAS: MESA DE DEBATE </t>
  </si>
  <si>
    <t>DERECHOS DE PUEBLOS Y COMUNIDADES INDÍGENAS</t>
  </si>
  <si>
    <t>FRANCISCO GOMEZ GOMEZ</t>
  </si>
  <si>
    <t>TOR-E-011</t>
  </si>
  <si>
    <t>ALBERTO SUAREZ AVILA</t>
  </si>
  <si>
    <t>DIPLOMADO: EL JUICIO DE AMPARO</t>
  </si>
  <si>
    <t>11 AL 13 DE AGOSTO</t>
  </si>
  <si>
    <t>TOR-E-012</t>
  </si>
  <si>
    <t>ALEJANDRO ROSAS ARELLANO</t>
  </si>
  <si>
    <t>INTERES TUTELADO EN EL JUICIO DE AMPARO, LAS PARTES EN EL JUICIO DE AMPARO, ASPECTOS PROCESALES, COMPETENCIA Y TRAMITE DE JUICIO DE AMPARO</t>
  </si>
  <si>
    <t>17 AL 19 DE AGOSTO</t>
  </si>
  <si>
    <t>TOR-E-013</t>
  </si>
  <si>
    <t>HUMBERTO RUIZ TORRES</t>
  </si>
  <si>
    <t>24 AL 26 DE AGOSTO</t>
  </si>
  <si>
    <t>TOR-030-CR AGOSTO</t>
  </si>
  <si>
    <t>ERIKA GODINEZ ESCAMILLA</t>
  </si>
  <si>
    <t>DIPLOMADO DERECHO PROCESAL ESPECIALIZADO</t>
  </si>
  <si>
    <t>GENERALIDADES DEL DERECHO PROCESAL</t>
  </si>
  <si>
    <t>24, 24 Y 31 DE AGOSTO</t>
  </si>
  <si>
    <t>TOR-E-014</t>
  </si>
  <si>
    <t>RENE IRRA DE LA CRUZ</t>
  </si>
  <si>
    <t>SEMINARIO: MEDIOS ALTERNOS DE SOLUCION DE CONFLICTOS</t>
  </si>
  <si>
    <t xml:space="preserve">EL CONFLICTO Y GENERALIDADES DE LOS MECANISMOS ALTERNATIVOS DE SOLUCION DE CONTROVERSIAS </t>
  </si>
  <si>
    <t>29 Y 30 DE AGOSTO</t>
  </si>
  <si>
    <t>JOSE ROSALES SILVA</t>
  </si>
  <si>
    <t>ALFREDO BAUTISTA ENCINO</t>
  </si>
  <si>
    <t>TUX-E-021</t>
  </si>
  <si>
    <t>RIGOBERTO GERARDO ORTIZ TREVIÑO</t>
  </si>
  <si>
    <t>URU-E-045</t>
  </si>
  <si>
    <t>VIANEY GALINDO CANO</t>
  </si>
  <si>
    <t>08 Y 09 DE AGOSTO</t>
  </si>
  <si>
    <t>URU-E-046</t>
  </si>
  <si>
    <t>JESÚS VELAZQUEZ GUERRERO</t>
  </si>
  <si>
    <t>URU-E-047</t>
  </si>
  <si>
    <t>FRANCISCO LÓPEZ ÁVILA</t>
  </si>
  <si>
    <t>URU-E-048</t>
  </si>
  <si>
    <t>VICTORINO ROJAS RIVERA</t>
  </si>
  <si>
    <t>ASPECTOS PROCESALES Y COMPETENCIA Y TRÁMITE DEL JUICIO E IMPROCEDENCIA Y SOBRESEIMIENTO</t>
  </si>
  <si>
    <t>URU-E-049</t>
  </si>
  <si>
    <t>MARÍA ROJAS ARREOLA</t>
  </si>
  <si>
    <t>MARTES DE CRÓNICAS.- CICLO: DERECHOS DE PERSONAS Y PUEBLOS INDÍGENAS. CINE DEBATE</t>
  </si>
  <si>
    <t>URU-E-050</t>
  </si>
  <si>
    <t>OSCAR RÍOS PIMENTEL</t>
  </si>
  <si>
    <t>MARTES DE CRÓNICAS.- MESA REDONDA: DERECHOS DE PERSONAS Y PUEBLOS INDÍGENAS.</t>
  </si>
  <si>
    <t>URU-E-051</t>
  </si>
  <si>
    <t>FELIPE ARAGÓN ANDRADE</t>
  </si>
  <si>
    <t>URU-E-052</t>
  </si>
  <si>
    <t>JOSÉ ORTIZ MARTÍNEZ</t>
  </si>
  <si>
    <t>URU-E-053</t>
  </si>
  <si>
    <t>FRANCISCO RAMOS QUIROZ</t>
  </si>
  <si>
    <t>CONFERENCIA: VENUSTIANO CARRANZA: VIDA, OBRA Y LEGADO</t>
  </si>
  <si>
    <t xml:space="preserve"> VENUSTIANO CARRANZA: VIDA, OBRA Y LEGADO</t>
  </si>
  <si>
    <t>URU-E-054</t>
  </si>
  <si>
    <t>SEMINARIO: DERECHOS HUMANOS Y CÓDIGO FAMILIAR DEL ESTADO</t>
  </si>
  <si>
    <t>LA REFORMA CONSTITUCIONAL EN MATERIA DE DERECHOS HUMANOS Y SU IMPLEMENTACIÓN I Y II</t>
  </si>
  <si>
    <t>ANÁLISIS Y COMENTARIOS DE PROTOCOLOS DE ACTUACIÓN EMITIDOS POR LA SUPREMA CORTE DE JUSTICIA DE LA NACIÓN I</t>
  </si>
  <si>
    <t>URU-E-055</t>
  </si>
  <si>
    <t>ELVIA HIGUERA PÉREZ</t>
  </si>
  <si>
    <t>URU-E-056</t>
  </si>
  <si>
    <t>GERARDO HERRERA PÉREZ</t>
  </si>
  <si>
    <t>ANÁLISIS Y COMENTARIOS DE PROTOCOLOS DE ACTUACIÓN EMITIDOS POR LA SUPREMA CORTE DE JUSTICIA DE LA NACIÓN II</t>
  </si>
  <si>
    <t>URU-E-057</t>
  </si>
  <si>
    <t>ROSA ALANÍS YÉPEZ</t>
  </si>
  <si>
    <t>EL NUEVO CÓDIGO FAMILIAR DEL ESTADO DE MICHOACÁN</t>
  </si>
  <si>
    <t>VER-UE-052</t>
  </si>
  <si>
    <t>LAURA CELIA PEREZ ESTRADA</t>
  </si>
  <si>
    <t>"MINISTRO HUMBERTO ROMAN PALACIOS" EN VERACRUZ, VERACRUZ</t>
  </si>
  <si>
    <t>VER.UE-053</t>
  </si>
  <si>
    <t>VER-UE-054</t>
  </si>
  <si>
    <t>RAFAEL OLMOS</t>
  </si>
  <si>
    <t>VER-UE-055</t>
  </si>
  <si>
    <t>FRANCISCO XAVIER MARTINEZ ESPONDA</t>
  </si>
  <si>
    <t>VER-UE-056</t>
  </si>
  <si>
    <t>DIANA CAROLINA SUAREZ GALAN</t>
  </si>
  <si>
    <t>VER-UE-057</t>
  </si>
  <si>
    <t>GERALD GARCIA BAEZ</t>
  </si>
  <si>
    <t>VER-UE-058</t>
  </si>
  <si>
    <t>GUADALUPE PATRICIA JUAREZ HERNANDEZ</t>
  </si>
  <si>
    <t>VER-UE-059</t>
  </si>
  <si>
    <t>ANTONIO SOTO MARTINEZ</t>
  </si>
  <si>
    <t>VER-UE-060</t>
  </si>
  <si>
    <t>LUIS VELASCO MARTINEZ</t>
  </si>
  <si>
    <t>VER-UE-061</t>
  </si>
  <si>
    <t>SALVADOR CASTILLO GARRIDO</t>
  </si>
  <si>
    <t>VER-UE-062</t>
  </si>
  <si>
    <t>MARTIN SOTO ORTIZ</t>
  </si>
  <si>
    <t>VER-UE-063</t>
  </si>
  <si>
    <t>ALMENDRA LUMINITA VELAZQUEZ TOLENTINO</t>
  </si>
  <si>
    <t>VSA-E-022</t>
  </si>
  <si>
    <t>CARLOS PEREZ VAZQUEZ</t>
  </si>
  <si>
    <t>VILLAHERMOSA</t>
  </si>
  <si>
    <t>04 Y 05 DE AGOSTO DE 2016</t>
  </si>
  <si>
    <t>VSA-LE-010</t>
  </si>
  <si>
    <t>VICENTE SASTRE ORUETA</t>
  </si>
  <si>
    <t>11 Y 18 DE AGOSTO DE 2016</t>
  </si>
  <si>
    <t>VSA-E-023</t>
  </si>
  <si>
    <t>ALEJANDRO CASTAÑON RAMIREZ</t>
  </si>
  <si>
    <t>VSA-E-024</t>
  </si>
  <si>
    <t>NORMA TORRES CONTRERAS</t>
  </si>
  <si>
    <t>JORGE PARDO REBOLLEDO</t>
  </si>
  <si>
    <t>PANEL: EL PROCESO PENAL ACUSATORIO A TRAVÉS DE LA INTERPRETACIÓN DE LA PRIMERA SALA DE LA SUPREMA CORTE DE JUSTICIA DE LA NACIÓN</t>
  </si>
  <si>
    <t>EL PROCESO PENAL ACUSATORIO A TRAVÉS DE LA INTERPRETACIÓN DE LA PRIMERA SALA DE LA SUPREMA CORTE DE JUSTICIA DE LA NACIÓN</t>
  </si>
  <si>
    <t>VSA-E-025</t>
  </si>
  <si>
    <t>INDALFER INFANTE GONZALEZ</t>
  </si>
  <si>
    <t>VSA--E-026</t>
  </si>
  <si>
    <t>JOSE MARTINEZ GUZMAN</t>
  </si>
  <si>
    <t>VSA-E-027</t>
  </si>
  <si>
    <t>DARIO CONTRERAS FAVILA</t>
  </si>
  <si>
    <t>VSA-E-028</t>
  </si>
  <si>
    <t>CARMEN LOPEZ OLVERA</t>
  </si>
  <si>
    <t>SEMINARIO ARGUMENTACION JURIDICA</t>
  </si>
  <si>
    <t>ARGUMENTACION JURIDICA</t>
  </si>
  <si>
    <t>VSA-E-029</t>
  </si>
  <si>
    <t>VSA-LE-011</t>
  </si>
  <si>
    <t>XAL-E-073</t>
  </si>
  <si>
    <t>JOSÉ ALFREDO GÓMEZ REYES</t>
  </si>
  <si>
    <t>XALAPA</t>
  </si>
  <si>
    <t>XAL-E-074</t>
  </si>
  <si>
    <t>ARTURO CHIPULI CASTILLO</t>
  </si>
  <si>
    <t>XAL-E-075</t>
  </si>
  <si>
    <t>CARLOS RAFAEL ISASSI NOTARIO</t>
  </si>
  <si>
    <t>CINE DEBATE DE LA PELÍCULA "LA MISIÓN"</t>
  </si>
  <si>
    <t>XAL-E-076</t>
  </si>
  <si>
    <t>AGUSTÍN BANDALA BAEZ</t>
  </si>
  <si>
    <t>MESA DE DEBATE "DERECHOS DE PERSONAS Y PUEBLOS INDÍGENAS"</t>
  </si>
  <si>
    <t>"DERECHOS DE PERSONAS Y PUEBLOS INDÍGENAS"</t>
  </si>
  <si>
    <t>XAL-E-077</t>
  </si>
  <si>
    <t>ROBERTO HERNÁNDEZ JIMÉNEZ</t>
  </si>
  <si>
    <t>XAL-E-078</t>
  </si>
  <si>
    <t>PROTOCOLO DE ACTUACIÓN "PERSONAS Y PUEBLOS INDÍGENAS"</t>
  </si>
  <si>
    <t>XAL-E-081</t>
  </si>
  <si>
    <t>RODRIGO CERVERA AGUILAR Y LÓPEZ</t>
  </si>
  <si>
    <t>CONFERENCIA "LA COLISIÓN Y LOS LÍMITES DE LOS DERECHOS FUNDAMENTALES"</t>
  </si>
  <si>
    <t>"LA COLISIÓN Y LOS LÍMITES DE LOS DERECHOS FUNDAMENTALES"</t>
  </si>
  <si>
    <t>ALAN NIETO CERVANTES</t>
  </si>
  <si>
    <t xml:space="preserve">MARTES DE CRONICAS-CINE DEBATE </t>
  </si>
  <si>
    <t>CINE DEBATE PELICULA "LA MISION" LOS DERECHOS DE PERSONAS Y  PUEBLOS INDIGENAS</t>
  </si>
  <si>
    <t>ZACATECAS</t>
  </si>
  <si>
    <t>ZAC-UE-005</t>
  </si>
  <si>
    <t>DIPLOMADO EN AMPARO: 1. INTRODUCCION A LOS DERECHOS HUMANOS. 2. DEFENSA DE LOS DERECHOS HUMANOS EN MEXICO</t>
  </si>
  <si>
    <t>ZAC-E-008-2016</t>
  </si>
  <si>
    <t>ZAC-LE-007</t>
  </si>
  <si>
    <t xml:space="preserve">ALAN NIETO CERVANTES                        </t>
  </si>
  <si>
    <t>MARTES DE CRONICAS-MESA RENDONDA</t>
  </si>
  <si>
    <t>LOS DERECHOS DE PERSONAS Y  PUEBLOS INDIGENAS</t>
  </si>
  <si>
    <t>JOSE ABEL VAZQUEZ VILLALOBOS</t>
  </si>
  <si>
    <t>ENGELS RAFAEL RUELAS OLVERA</t>
  </si>
  <si>
    <t>DIPLOMADO EN AMPARO: 3. ANTECEDENTES DEL JUICIO DE AMPARO. 4. PRINCIPIOS DEL JUICIO DE AMPARO</t>
  </si>
  <si>
    <t>ZAC-E-009-2016</t>
  </si>
  <si>
    <t>PRESENTACION DE PROTOCOLO: ACTUACION PARA CASOS QUE INVOLUCRAN PUEBLOS Y PERSONAS INDIGENAS</t>
  </si>
  <si>
    <t>ZAC-UE-007</t>
  </si>
  <si>
    <t>PATRICIO PAZMIÑO FREIRE</t>
  </si>
  <si>
    <t>SEMINARIO INTERNACIONAL ITINERANTE "EL DERECHO NACIONAL E INTERNACIONAL, DESAFIOS COMPARTIDOS" TEMA: "LA PROTECCION DE LOS DERECHOS HUMANOS DE GRUPOS EN CONDICION DE VULNERABILIDAD"</t>
  </si>
  <si>
    <t>ZAC-E-012-2016</t>
  </si>
  <si>
    <t>ALEJANDRO RAUL HINOJOSA ISLAS</t>
  </si>
  <si>
    <t>DIPLOMADO EN AMPARO: 5. INTERES TUTELADO EN EL JUICIO DE AMPARO Y LAS PARTES EN EL JUICIO DE AMPARO. 6. ASPECTOS PROCESALES Y COMPETENCIA Y TRAMITE DEL JUICIO.</t>
  </si>
  <si>
    <t>ZAC-UE-006</t>
  </si>
  <si>
    <t>CARLA PRATT CORZO</t>
  </si>
  <si>
    <t>SEMINARIO "LA ETAPA DE INVESTIGACION EN EL NUEVO SISTEMA DE JUSTICIA PENAL”:
A.-FORMAS DE INICIAR LA INVESTIGACION 
B. CARPETA DE INVESTIGACION</t>
  </si>
  <si>
    <t>22 y 24 DE AGOSTO</t>
  </si>
  <si>
    <t>ZAC-E-010-2016</t>
  </si>
  <si>
    <t>LA REFORMA CONSTITUCIONAL EN MATERIA DE DERECHOS HUMANOS SEGOB</t>
  </si>
  <si>
    <t>EDUARDO ANTONIO LOREDO MORELEON</t>
  </si>
  <si>
    <t>DIPLOMADO EN AMPARO: 7. IMPROCEDENCIA Y SOBRESEIMIENTO (1). 8. IMPROCEDENCIA Y SOBRESEIMIENTO (2).</t>
  </si>
  <si>
    <t>SEMINARIO "LA ETAPA DE INVESTIGACION EN EL NUEVO SISTEMA DE JUSTICIA PENAL”: D. FORMAS DE TERMINACION ANTICIPADA DE LA INVESTIGACION</t>
  </si>
  <si>
    <t>29 y 31 DE AGOSTO</t>
  </si>
  <si>
    <t>ZAC-E-011-2016</t>
  </si>
  <si>
    <r>
      <t>4,181.00</t>
    </r>
    <r>
      <rPr>
        <sz val="11"/>
        <color rgb="FFFF0000"/>
        <rFont val="Arial"/>
        <family val="2"/>
      </rPr>
      <t xml:space="preserve">   </t>
    </r>
    <r>
      <rPr>
        <sz val="11"/>
        <rFont val="Arial"/>
        <family val="2"/>
      </rPr>
      <t xml:space="preserve">                                                    0.00                                             20.00</t>
    </r>
  </si>
  <si>
    <t>HOSPEDAJE:  00</t>
  </si>
  <si>
    <t>VUELO : 00</t>
  </si>
  <si>
    <t>HOSPEDAJE: 3,945.00</t>
  </si>
  <si>
    <t>VUELO : 5,490.00</t>
  </si>
  <si>
    <t>HOSPEDAJE:  4,183.97</t>
  </si>
  <si>
    <t>VUELO : 2,791.52</t>
  </si>
  <si>
    <t>CANCÚN</t>
  </si>
  <si>
    <t>CIUDAD JUÁREZ</t>
  </si>
  <si>
    <t>CIUDAD OBREGÓN</t>
  </si>
  <si>
    <t>CIUDAD VICTORIA</t>
  </si>
  <si>
    <t>LEÓN</t>
  </si>
  <si>
    <t>MÉRIDA</t>
  </si>
  <si>
    <t>TORREÓN</t>
  </si>
  <si>
    <t>URUAPÁN</t>
  </si>
  <si>
    <t>PRESENTACIÓN DE CRÓNICAS
EVENTO POR VIDEOCONFERENCIA
SOLO SE PIDIERON RECURSOS PARA SERVICIO DE CAFÉ</t>
  </si>
  <si>
    <t>MESA DE ANÁLISIS
EVENTO POR VIDEOCONFERENCIA
SOLO SE PIDIERON RECURSOS PARA SERVICIO DE CAFÉ</t>
  </si>
  <si>
    <t>MARTES DE CRÓNICAS. CINE DEBATE. PROYECCIÓN DE PELÍCULA LA MISIÓN</t>
  </si>
  <si>
    <t>JUEZ JOSÉ DEKAR DE JESÚS ARREOLA</t>
  </si>
  <si>
    <t>MAGDO. ROBERTO CISNEROS DELGADO SUSTITUYÓ A MAGDO. ALFREDO LÓPEZ CRUZ</t>
  </si>
  <si>
    <t>MAGDO. JOSÉ LUIS ZAYAS ROLDÁN</t>
  </si>
  <si>
    <t>DR. ROBERTO LARA CHAGOYÁN</t>
  </si>
  <si>
    <t>MAGDO. JORGE ANTONIO CAMARENA ÁVALOS</t>
  </si>
  <si>
    <t>MAGDO. JUAN ZAMBADA CORONEL</t>
  </si>
  <si>
    <t>MTRO. JORGE  ROSILLO FLORES</t>
  </si>
  <si>
    <t>MTRO. FRANCISCO RUBÉN QUIÑÓNEZ HUIZAR</t>
  </si>
  <si>
    <t>DR. JOSÉ ANTONIO NÚÑEZ OCHOA</t>
  </si>
  <si>
    <t>LIC. FRANCISCO RAMÍREZ LUGO</t>
  </si>
  <si>
    <t>LIC. OLIA ACUÑA MALDONADO</t>
  </si>
  <si>
    <t>MTRA. NURIA ALEJANDRA GONZÁLEZ ELKIZALDE</t>
  </si>
  <si>
    <t>LIC. MIGJUEL ÁNGEL VALDEZ ZAZUETA</t>
  </si>
  <si>
    <t>LIC. CRECENCIO RAMÍREZ SÁNCHEZ</t>
  </si>
  <si>
    <t>DR. JOSÉ DE JESÚS NAVEJA MACÍAS</t>
  </si>
  <si>
    <t>DR. PABLO HERNÁNDEZ ROMO VALENCIA</t>
  </si>
  <si>
    <t>LIC. CARLOS FERNANDO MATUTE GONZÁLEZ</t>
  </si>
  <si>
    <t>LA ARGUMENTACIÓN JURÍDICA EN LOS JUICIOS ORALES</t>
  </si>
  <si>
    <t>PROTOCOLO DE ACTUACIÓN PARA QUIENES IMAPRTEN JUSTICIA EN CASOS QUE INVOLUCREN DERECHOS DE PERSONAS, COMUNIDADES Y PUEBLOS INDÍGENAS</t>
  </si>
  <si>
    <t>LA REFORMA A LA LEY FEDERAL CONTRA LA DELINCUENCIA ORGANIZADA. ¿HABRÁ NECESIDAD?</t>
  </si>
  <si>
    <t>ÓRGANOSS CONSTITUCIONALES AUTÓNOMOS</t>
  </si>
  <si>
    <t>EL NUEVO SISTEMA DE JUSTICIA PENAL</t>
  </si>
  <si>
    <t>CULIACÁN</t>
  </si>
  <si>
    <t>12 y 13 DE AGOSTO DE 2016</t>
  </si>
  <si>
    <t>19 y 20 D AGOSTO DE 2016</t>
  </si>
  <si>
    <t>26 y 27 DE AGOSTO DE 2016</t>
  </si>
  <si>
    <t>CRÓNICAS
EVENTO POR VIDEOCONFERENCIA
SOLO SE PIDIERON RECURSOS PARA SERVICIO DE CAFÉ</t>
  </si>
  <si>
    <t>MTRO. EDWIN CUITLÁHUAC RAMÍREZ DÍAZ</t>
  </si>
  <si>
    <t>DR. ALBERTO DEL CASTILLO DEL VALLE</t>
  </si>
  <si>
    <t>LIC. CARLOS GUSTAVO PONCE NÚÑEZ</t>
  </si>
  <si>
    <t>LIC. RODOLFO MARTINEZ ABARCA</t>
  </si>
  <si>
    <t>DRA. ELIA AVENDAÑO VILLAFUERTE</t>
  </si>
  <si>
    <t>PROTOCOLO DE ACTUACIÓN PARA QUIENES IMPARTEN JUSTICIA EN CASOS QUE INVOLUCREN DERECHOS DE PERSONAS, COMUNIDADES Y PUEBLOS INDIGENAS</t>
  </si>
  <si>
    <t>INTRODUCCIÓN Y A LOS DERECHOS HUMANOS</t>
  </si>
  <si>
    <t>ANTECEDENTES Y PRINCIPÍOS DEL JUICIO DE AMPARO</t>
  </si>
  <si>
    <t>LAS PARTES EN EL JUICIO DE AMPARO</t>
  </si>
  <si>
    <t>IMPROCEDENCIA Y SOBRESEIMIENTO EN EL JUICIO DE AMPARO</t>
  </si>
  <si>
    <t>DERECHOS HUMANOS</t>
  </si>
  <si>
    <t>LA PAS, BCS</t>
  </si>
  <si>
    <t>PUEBLOS INDIGENAS</t>
  </si>
  <si>
    <t>MARTES DE CRONICAS "CINE DEBATE"</t>
  </si>
  <si>
    <t>MARTES DE CRONICAS "MESA REDONDA"</t>
  </si>
  <si>
    <t>MARTES DE CRONICAS "PROTOCOLO"</t>
  </si>
  <si>
    <t>SEMINARIO "ARGUMENTACION JURIDICA"</t>
  </si>
  <si>
    <t>3 Y 4 DE AGOSTO DE 2016</t>
  </si>
  <si>
    <t>8,12,15 Y 19 DE AGOSTO DE 2016</t>
  </si>
  <si>
    <t>19 Y 21 DE AGOSTO DE 2016</t>
  </si>
  <si>
    <t>10,11 DE AGOSTO DE 2016</t>
  </si>
  <si>
    <t>17,18 DE AGOSTO DE 2016</t>
  </si>
  <si>
    <t>24,25 DE AGOSTO DE 2016</t>
  </si>
  <si>
    <t>26,27 DE AGOSTO DE 2016</t>
  </si>
  <si>
    <t>LIC. GONZALO ALARCÓN ITURBIDE</t>
  </si>
  <si>
    <t xml:space="preserve">CONFERENCIA: ÉTICA PROFESIONAL DESDE LA PERSPECTIVA DE ABRAHAM LINCOLN </t>
  </si>
  <si>
    <t>ÉTICA PROFESIONAL</t>
  </si>
  <si>
    <t>SAN LUIS POTOSÍ</t>
  </si>
  <si>
    <t>04 DE AGOSTO</t>
  </si>
  <si>
    <t xml:space="preserve">DR. BRENT TURVEY </t>
  </si>
  <si>
    <t xml:space="preserve">PROTOCOLOS BÁSICOS DE INVESTIGACIÓN EN LA ESCENA DEL CRIMEN </t>
  </si>
  <si>
    <t>ESCENA DEL CRIMEN</t>
  </si>
  <si>
    <t xml:space="preserve">LIC. XOCHITHL GUADALUPE RANGEL ROMERO. </t>
  </si>
  <si>
    <t>CONFERENCIA: COMENTARIOS A LA LEY JUSTICIA PENAL PARA ADOLESCENTES.</t>
  </si>
  <si>
    <t>JUSTICIA PENAL PARA ADOLESCENTES</t>
  </si>
  <si>
    <t>LIC. GERARDO DOMÍNGUEZ</t>
  </si>
  <si>
    <t>LIC. SALVADOR ÁVILA LAMAS</t>
  </si>
  <si>
    <t>LIC. ALEJANDRO LEMUS PÉREZ</t>
  </si>
  <si>
    <t>PARTES EN EL JUICIO DE AMPARO</t>
  </si>
  <si>
    <t>LIC. JOSÉ DE JESÚS LÓPEZ TORRES</t>
  </si>
  <si>
    <t>LIC. MARÍA GABRIELA RUIZ MÁRQUEZ</t>
  </si>
  <si>
    <t>SEMINARIO: RÉGIMEN DISCIPLINARIO DE SERVIDORES PÚBLICOS</t>
  </si>
  <si>
    <t>03 Y 11 DE AGOSTO</t>
  </si>
  <si>
    <t>INDIVIDUALIZACIÓN DE LA SANCIÓN ADMINISTRATIVA</t>
  </si>
  <si>
    <t>LIC. INOCENCIO NOYOLA</t>
  </si>
  <si>
    <t>MARTES DE CRÓNICAS AGOSTO. DERECHOS DE LOS PUEBLOS INDÍGENAS. CINE DEBATE. PELÍCULA LA MISIÓN</t>
  </si>
  <si>
    <t>DERECHOS DE LOS PUEBLOS INDÍGENAS</t>
  </si>
  <si>
    <t>DR. EDUARDO SAUCEDO SÁNCHEZ DE TAGLE</t>
  </si>
  <si>
    <t>MESA REDONDA DERECHOS DE PERSONAS Y DE PUEBLOS INDÍGENAS</t>
  </si>
  <si>
    <t>MTRO. AGUSTÍN ÁVILA MÉNDEZ</t>
  </si>
  <si>
    <t>MTRA. SELENE ISELA CAMPOS LÓPEZ</t>
  </si>
  <si>
    <t>SEMINARIO MEDIACIÓN EN MATERIA LABORAL</t>
  </si>
  <si>
    <t>LA CONCILIACIÓN Y LA MEDIACIÓN LABORAL</t>
  </si>
  <si>
    <t>LIC. DANIEL CASTILLO VILLEDA</t>
  </si>
  <si>
    <t>LAS EMOCIONES EN LA NEGOCIACIÓN</t>
  </si>
  <si>
    <t>LIC. JULIÁN NAVA HERNÁNDEZ</t>
  </si>
  <si>
    <t>TÉCNICAS Y HERRAMIENTAS DE LA CONCILACIÓN Y LA MEDIACIÓN LABORAL</t>
  </si>
  <si>
    <t>LIC. CÉSAR ADRIÁN DE LEÓN GUADIANA</t>
  </si>
  <si>
    <t>LA NEGOCIACIÓN COLECTIVA</t>
  </si>
  <si>
    <t>DR. JORGE PESQUEIRA LEAL</t>
  </si>
  <si>
    <t xml:space="preserve">PRIMER CONGRESO DE MEDIACIÓN Y RESOLUCIÓN DE CONTROVERSIAS. </t>
  </si>
  <si>
    <t>MEDIACIÓN</t>
  </si>
  <si>
    <t>DRA. GEORGINA ANDREA PESQUEIRA ANGULO</t>
  </si>
  <si>
    <t>LIC. GUILLERMO LUÉVANO BUSTAMANTE</t>
  </si>
  <si>
    <t xml:space="preserve">PRESENTACIÓN DE PROTOCOLO DE ACTUACIÓN PARA CASOS QUE INVOLUCRAN PERSONAS Y PUEBLOS INDÍGENAS </t>
  </si>
  <si>
    <t xml:space="preserve">DIPLOMADO " EL JUICIO DE AMPARO" </t>
  </si>
  <si>
    <t>MESA DE DEBATE "PUEBLOS INDIGENAS"</t>
  </si>
  <si>
    <t>VIDEOCONFERENCIA "DERECHOS DE PUEBLOS INDÍGENAS"</t>
  </si>
  <si>
    <t>CURSO TALLER "PREVENCIÓN DE LA VIOLENCIA FAMILIAR BASADO EN GÉNERO"</t>
  </si>
  <si>
    <t>PRESENTACIÓN DE PROTOCOLO DE ACTUACIÓN PARA QUIENES IMPARTEN JUSITICA EN CASOS QUE INVOLUCREN PERSONAS, COMUNIDADES Y PUEBLOS INDÍGENAS</t>
  </si>
  <si>
    <t>APOLINAR GONZÁLEZ CARRILLO</t>
  </si>
  <si>
    <t>MARTES DE CRÓNICAS "MESA REDONDA"</t>
  </si>
  <si>
    <t>DERECHO A LA EDUCACIÓN</t>
  </si>
  <si>
    <t>TEPIC, NAYARIT</t>
  </si>
  <si>
    <t>LIC. AUSTREBRERTO REGIL GONZÁLEZ
LIC. ALEJANDRO ROSILLO MARTÍNEZ
LIC. JORGE LUIS RUEDA VÁSQUEZ
LIC. JORGE CHESSAL PALAU</t>
  </si>
  <si>
    <t>EFRAÍN MORENO HERNÁNDEZ</t>
  </si>
  <si>
    <t>ALMA ROSA MARTÍNEZ RIVERA</t>
  </si>
  <si>
    <t>JOSÉ ANTONIO SERRANO MORÁN 
(EN SUSTITUCIÓN DE GIOVANNI AZAEL FIGUEROA MEJÍA)</t>
  </si>
  <si>
    <t>JORGE HÉCTOR CORTÉS ORTIZ</t>
  </si>
  <si>
    <t>FERNANDO OMAR GARRIDO ESPINOZA</t>
  </si>
  <si>
    <t>OCTAVIO ZAFRA JARQUÍN (EN SUSTITUCIÓN DE JONATHÁN SANTACRUZ MORALES)</t>
  </si>
  <si>
    <t>EDGAR S. CABALLERO GONZÁLEZ (EN SUSTITUCIÓN DE RUBÉN SÁNCHEZ GIL)</t>
  </si>
  <si>
    <t>MAXIMINO MUÑOZ DE LA CRUZ
(EN SUSTITUCIÓN DE ALFREDO BARRERA FLORES)</t>
  </si>
  <si>
    <t>PROTOCOLO DE ACTUACIÓN PARA QUIENES IMPARTEN JUSTICIA</t>
  </si>
  <si>
    <t>PROTECCIÓN Y PRESERVACIÓN DEL LUGAR DE LA INTERVENCIÓN Y CADENA DE CUSTODIA</t>
  </si>
  <si>
    <t xml:space="preserve">INTRODUCCIÓN A LOS DERECHOS HUMANOS.
DEFENSA DE LOS DERECHOS HUMANOS EN MÉXICO.  </t>
  </si>
  <si>
    <t>ANTECEDENTES DEL AMPARO.
PRINCIPIOS DEL JUICIO DE AMPARO.</t>
  </si>
  <si>
    <t>INTERÉS TUTELADO EN EL JUICIO DE AMPARO
LAS PARTES EN EL JUICIO DE AMPARO</t>
  </si>
  <si>
    <t>ASPECTOS PROCESALES.
COMPETENCIA Y TRÁMITE DEL JUICIO</t>
  </si>
  <si>
    <t>EN CASOS QYE INCOLICREN PERSONAS, COMUNIDADES Y PUEBLOS INDÍGENAS.</t>
  </si>
  <si>
    <t>MÓDULO II: GENERALIDADES DEL JUICIO DE AMPARO
A) ANTECEDENTES DEL JUICIO DE AMPARO
1.- CREACIÓN Y EVOLUCIÓN
B) PRINCIPIOS DEL JUICIO DE AMPARO</t>
  </si>
  <si>
    <t>TUXTLA GUTIÉRREZ</t>
  </si>
  <si>
    <t>ACAPULCO, GRO.</t>
  </si>
  <si>
    <t>NO APLICA</t>
  </si>
</sst>
</file>

<file path=xl/styles.xml><?xml version="1.0" encoding="utf-8"?>
<styleSheet xmlns="http://schemas.openxmlformats.org/spreadsheetml/2006/main" xmlns:mc="http://schemas.openxmlformats.org/markup-compatibility/2006" xmlns:x14ac="http://schemas.microsoft.com/office/spreadsheetml/2009/9/ac" mc:Ignorable="x14ac">
  <numFmts count="14">
    <numFmt numFmtId="6" formatCode="&quot;$&quot;#,##0;[Red]\-&quot;$&quot;#,##0"/>
    <numFmt numFmtId="7" formatCode="&quot;$&quot;#,##0.00;\-&quot;$&quot;#,##0.00"/>
    <numFmt numFmtId="8" formatCode="&quot;$&quot;#,##0.00;[Red]\-&quot;$&quot;#,##0.00"/>
    <numFmt numFmtId="44" formatCode="_-&quot;$&quot;* #,##0.00_-;\-&quot;$&quot;* #,##0.00_-;_-&quot;$&quot;* &quot;-&quot;??_-;_-@_-"/>
    <numFmt numFmtId="43" formatCode="_-* #,##0.00_-;\-* #,##0.00_-;_-* &quot;-&quot;??_-;_-@_-"/>
    <numFmt numFmtId="164" formatCode="#,##0.00_ ;\-#,##0.00\ "/>
    <numFmt numFmtId="165" formatCode="&quot;$&quot;#,##0.00"/>
    <numFmt numFmtId="166" formatCode="00"/>
    <numFmt numFmtId="167" formatCode="#,##0.00\ "/>
    <numFmt numFmtId="168" formatCode="0.0000"/>
    <numFmt numFmtId="169" formatCode="[$$-80A]#,##0.00;[Red]\-[$$-80A]#,##0.00"/>
    <numFmt numFmtId="170" formatCode="[$$-80A]#,##0.00"/>
    <numFmt numFmtId="171" formatCode="&quot;$&quot;#,##0.00;[Red]&quot;$&quot;#,##0.00"/>
    <numFmt numFmtId="172" formatCode="[$-80A]d&quot; de &quot;mmmm&quot; de &quot;yyyy;@"/>
  </numFmts>
  <fonts count="12" x14ac:knownFonts="1">
    <font>
      <sz val="11"/>
      <color theme="1"/>
      <name val="Calibri"/>
      <family val="2"/>
      <scheme val="minor"/>
    </font>
    <font>
      <sz val="11"/>
      <color theme="1"/>
      <name val="Calibri"/>
      <family val="2"/>
      <scheme val="minor"/>
    </font>
    <font>
      <sz val="10"/>
      <name val="Arial"/>
      <family val="2"/>
    </font>
    <font>
      <sz val="8"/>
      <color indexed="81"/>
      <name val="Tahoma"/>
      <family val="2"/>
    </font>
    <font>
      <sz val="11"/>
      <name val="Arial"/>
      <family val="2"/>
    </font>
    <font>
      <b/>
      <sz val="9"/>
      <color indexed="81"/>
      <name val="Tahoma"/>
      <family val="2"/>
    </font>
    <font>
      <sz val="9"/>
      <color indexed="81"/>
      <name val="Tahoma"/>
      <family val="2"/>
    </font>
    <font>
      <sz val="11"/>
      <color theme="1"/>
      <name val="Arial"/>
      <family val="2"/>
    </font>
    <font>
      <sz val="11"/>
      <color rgb="FF000000"/>
      <name val="Arial"/>
      <family val="2"/>
    </font>
    <font>
      <sz val="11"/>
      <color rgb="FFFF0000"/>
      <name val="Arial"/>
      <family val="2"/>
    </font>
    <font>
      <u/>
      <sz val="11"/>
      <name val="Arial"/>
      <family val="2"/>
    </font>
    <font>
      <b/>
      <sz val="11"/>
      <name val="Arial"/>
      <family val="2"/>
    </font>
  </fonts>
  <fills count="3">
    <fill>
      <patternFill patternType="none"/>
    </fill>
    <fill>
      <patternFill patternType="gray125"/>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0" fontId="2" fillId="0" borderId="0"/>
    <xf numFmtId="43" fontId="2" fillId="0" borderId="0" applyFont="0" applyFill="0" applyBorder="0" applyAlignment="0" applyProtection="0"/>
  </cellStyleXfs>
  <cellXfs count="117">
    <xf numFmtId="0" fontId="0" fillId="0" borderId="0" xfId="0"/>
    <xf numFmtId="166" fontId="4" fillId="0" borderId="1" xfId="0" applyNumberFormat="1" applyFont="1" applyBorder="1" applyAlignment="1">
      <alignment horizontal="center" vertical="center" wrapText="1"/>
    </xf>
    <xf numFmtId="43" fontId="4" fillId="0" borderId="1" xfId="0" applyNumberFormat="1" applyFont="1" applyFill="1" applyBorder="1" applyAlignment="1">
      <alignment horizontal="right" vertical="center" wrapText="1"/>
    </xf>
    <xf numFmtId="0" fontId="4" fillId="0" borderId="1" xfId="0" applyFont="1" applyBorder="1" applyAlignment="1">
      <alignment horizontal="right" vertical="center" wrapText="1"/>
    </xf>
    <xf numFmtId="49" fontId="7" fillId="0" borderId="1" xfId="0" applyNumberFormat="1" applyFont="1" applyBorder="1" applyAlignment="1">
      <alignment horizontal="center" vertical="center" wrapText="1"/>
    </xf>
    <xf numFmtId="0" fontId="7" fillId="0" borderId="1" xfId="0" applyNumberFormat="1" applyFont="1" applyBorder="1" applyAlignment="1">
      <alignment horizontal="center" vertical="center" wrapText="1"/>
    </xf>
    <xf numFmtId="49" fontId="7" fillId="0" borderId="1" xfId="0" applyNumberFormat="1" applyFont="1" applyBorder="1" applyAlignment="1">
      <alignment horizontal="right" vertical="center" wrapText="1"/>
    </xf>
    <xf numFmtId="17" fontId="4" fillId="0"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2" fontId="4" fillId="0" borderId="1" xfId="0" applyNumberFormat="1" applyFont="1" applyBorder="1" applyAlignment="1">
      <alignment horizontal="center" vertical="center" wrapText="1"/>
    </xf>
    <xf numFmtId="4" fontId="4" fillId="0" borderId="1" xfId="2" applyNumberFormat="1" applyFont="1" applyFill="1" applyBorder="1" applyAlignment="1">
      <alignment horizontal="right" vertical="center" wrapText="1"/>
    </xf>
    <xf numFmtId="164" fontId="7" fillId="0" borderId="1" xfId="1" applyNumberFormat="1" applyFont="1" applyBorder="1" applyAlignment="1">
      <alignment horizontal="right" vertical="center" wrapText="1"/>
    </xf>
    <xf numFmtId="43" fontId="7" fillId="0" borderId="1" xfId="1" applyFont="1" applyBorder="1" applyAlignment="1">
      <alignment horizontal="right" vertical="center" wrapText="1"/>
    </xf>
    <xf numFmtId="164" fontId="4" fillId="2" borderId="1" xfId="4" applyNumberFormat="1" applyFont="1" applyFill="1" applyBorder="1" applyAlignment="1">
      <alignment horizontal="right" vertical="center" wrapText="1"/>
    </xf>
    <xf numFmtId="4" fontId="7" fillId="0" borderId="1" xfId="2" applyNumberFormat="1" applyFont="1" applyFill="1" applyBorder="1" applyAlignment="1">
      <alignment horizontal="right" vertical="center" wrapText="1"/>
    </xf>
    <xf numFmtId="4" fontId="7" fillId="0" borderId="1" xfId="0" applyNumberFormat="1" applyFont="1" applyFill="1" applyBorder="1" applyAlignment="1">
      <alignment horizontal="right" vertical="center" wrapText="1"/>
    </xf>
    <xf numFmtId="7" fontId="4" fillId="0" borderId="1" xfId="0" applyNumberFormat="1" applyFont="1" applyBorder="1" applyAlignment="1">
      <alignment horizontal="right" vertical="center" wrapText="1"/>
    </xf>
    <xf numFmtId="7" fontId="4" fillId="0" borderId="1" xfId="0" applyNumberFormat="1" applyFont="1" applyFill="1" applyBorder="1" applyAlignment="1">
      <alignment horizontal="right" vertical="center" wrapText="1"/>
    </xf>
    <xf numFmtId="165" fontId="4" fillId="0" borderId="1" xfId="2" applyNumberFormat="1" applyFont="1" applyFill="1" applyBorder="1" applyAlignment="1">
      <alignment horizontal="right" vertical="center" wrapText="1"/>
    </xf>
    <xf numFmtId="165" fontId="4" fillId="0" borderId="1" xfId="0" applyNumberFormat="1" applyFont="1" applyFill="1" applyBorder="1" applyAlignment="1">
      <alignment horizontal="right" vertical="center" wrapText="1"/>
    </xf>
    <xf numFmtId="8" fontId="4" fillId="0" borderId="1" xfId="0" applyNumberFormat="1" applyFont="1" applyBorder="1" applyAlignment="1">
      <alignment horizontal="right" vertical="center" wrapText="1"/>
    </xf>
    <xf numFmtId="44" fontId="7" fillId="0" borderId="1" xfId="2" applyFont="1" applyFill="1" applyBorder="1" applyAlignment="1">
      <alignment horizontal="right" vertical="center" wrapText="1"/>
    </xf>
    <xf numFmtId="164" fontId="7" fillId="0" borderId="1" xfId="4" applyNumberFormat="1" applyFont="1" applyBorder="1" applyAlignment="1">
      <alignment horizontal="right" vertical="center" wrapText="1"/>
    </xf>
    <xf numFmtId="43" fontId="7" fillId="0" borderId="1" xfId="4" applyFont="1" applyBorder="1" applyAlignment="1">
      <alignment horizontal="right" vertical="center" wrapText="1"/>
    </xf>
    <xf numFmtId="0" fontId="4" fillId="0" borderId="1" xfId="0" applyFont="1" applyFill="1" applyBorder="1" applyAlignment="1">
      <alignment horizontal="right" vertical="center" wrapText="1"/>
    </xf>
    <xf numFmtId="167" fontId="4" fillId="0" borderId="1" xfId="3" applyNumberFormat="1" applyFont="1" applyBorder="1" applyAlignment="1">
      <alignment horizontal="right" vertical="center" wrapText="1"/>
    </xf>
    <xf numFmtId="168" fontId="4" fillId="0" borderId="1" xfId="0" applyNumberFormat="1" applyFont="1" applyBorder="1" applyAlignment="1">
      <alignment horizontal="right" vertical="center" wrapText="1"/>
    </xf>
    <xf numFmtId="44" fontId="4" fillId="0" borderId="1" xfId="2" applyFont="1" applyBorder="1" applyAlignment="1">
      <alignment horizontal="right" vertical="center" wrapText="1"/>
    </xf>
    <xf numFmtId="8" fontId="4" fillId="2" borderId="1" xfId="2" applyNumberFormat="1" applyFont="1" applyFill="1" applyBorder="1" applyAlignment="1">
      <alignment horizontal="right" vertical="center" wrapText="1"/>
    </xf>
    <xf numFmtId="169" fontId="4" fillId="0" borderId="1" xfId="0" applyNumberFormat="1" applyFont="1" applyFill="1" applyBorder="1" applyAlignment="1">
      <alignment horizontal="right" vertical="center" wrapText="1"/>
    </xf>
    <xf numFmtId="169" fontId="4" fillId="0" borderId="1" xfId="0" applyNumberFormat="1" applyFont="1" applyBorder="1" applyAlignment="1">
      <alignment horizontal="right" vertical="center" wrapText="1"/>
    </xf>
    <xf numFmtId="2" fontId="4" fillId="0" borderId="1" xfId="0" applyNumberFormat="1" applyFont="1" applyFill="1" applyBorder="1" applyAlignment="1">
      <alignment horizontal="right" vertical="center" wrapText="1"/>
    </xf>
    <xf numFmtId="164" fontId="4" fillId="0" borderId="1" xfId="4" applyNumberFormat="1" applyFont="1" applyBorder="1" applyAlignment="1">
      <alignment horizontal="right" vertical="center" wrapText="1"/>
    </xf>
    <xf numFmtId="43" fontId="4" fillId="0" borderId="1" xfId="4" applyFont="1" applyBorder="1" applyAlignment="1">
      <alignment horizontal="right" vertical="center" wrapText="1"/>
    </xf>
    <xf numFmtId="44" fontId="4" fillId="2" borderId="1" xfId="2" applyFont="1" applyFill="1" applyBorder="1" applyAlignment="1">
      <alignment horizontal="right" vertical="center" wrapText="1"/>
    </xf>
    <xf numFmtId="44" fontId="4" fillId="0" borderId="1" xfId="2" applyFont="1" applyFill="1" applyBorder="1" applyAlignment="1">
      <alignment horizontal="right" vertical="center" wrapText="1"/>
    </xf>
    <xf numFmtId="165" fontId="7" fillId="0" borderId="1" xfId="0" applyNumberFormat="1" applyFont="1" applyFill="1" applyBorder="1" applyAlignment="1">
      <alignment horizontal="right" vertical="center" wrapText="1"/>
    </xf>
    <xf numFmtId="4" fontId="4" fillId="2" borderId="1" xfId="2" applyNumberFormat="1" applyFont="1" applyFill="1" applyBorder="1" applyAlignment="1">
      <alignment horizontal="right" vertical="center" wrapText="1"/>
    </xf>
    <xf numFmtId="4" fontId="4" fillId="2" borderId="1" xfId="0" applyNumberFormat="1" applyFont="1" applyFill="1" applyBorder="1" applyAlignment="1">
      <alignment horizontal="right" vertical="center" wrapText="1"/>
    </xf>
    <xf numFmtId="4" fontId="4" fillId="0" borderId="1" xfId="0" applyNumberFormat="1" applyFont="1" applyFill="1" applyBorder="1" applyAlignment="1">
      <alignment horizontal="right" vertical="center" wrapText="1"/>
    </xf>
    <xf numFmtId="164" fontId="4" fillId="0" borderId="1" xfId="4" applyNumberFormat="1" applyFont="1" applyFill="1" applyBorder="1" applyAlignment="1">
      <alignment horizontal="right" vertical="center" wrapText="1"/>
    </xf>
    <xf numFmtId="43" fontId="4" fillId="2" borderId="1" xfId="4" applyFont="1" applyFill="1" applyBorder="1" applyAlignment="1">
      <alignment horizontal="right" vertical="center" wrapText="1"/>
    </xf>
    <xf numFmtId="43" fontId="4" fillId="0" borderId="1" xfId="4" applyFont="1" applyFill="1" applyBorder="1" applyAlignment="1">
      <alignment horizontal="right" vertical="center" wrapText="1"/>
    </xf>
    <xf numFmtId="170" fontId="4" fillId="0" borderId="1" xfId="2" applyNumberFormat="1" applyFont="1" applyFill="1" applyBorder="1" applyAlignment="1">
      <alignment horizontal="right" vertical="center" wrapText="1"/>
    </xf>
    <xf numFmtId="8" fontId="4" fillId="0" borderId="1" xfId="0" applyNumberFormat="1" applyFont="1" applyFill="1" applyBorder="1" applyAlignment="1">
      <alignment horizontal="right" vertical="center" wrapText="1"/>
    </xf>
    <xf numFmtId="8" fontId="7" fillId="0" borderId="1" xfId="2" applyNumberFormat="1" applyFont="1" applyFill="1" applyBorder="1" applyAlignment="1">
      <alignment horizontal="right" vertical="center" wrapText="1"/>
    </xf>
    <xf numFmtId="8" fontId="4" fillId="0" borderId="1" xfId="2" applyNumberFormat="1" applyFont="1" applyFill="1" applyBorder="1" applyAlignment="1">
      <alignment horizontal="right" vertical="center" wrapText="1"/>
    </xf>
    <xf numFmtId="44" fontId="7" fillId="2" borderId="1" xfId="2" applyFont="1" applyFill="1" applyBorder="1" applyAlignment="1">
      <alignment horizontal="right" vertical="center" wrapText="1"/>
    </xf>
    <xf numFmtId="8" fontId="4" fillId="0" borderId="1" xfId="4" applyNumberFormat="1" applyFont="1" applyBorder="1" applyAlignment="1">
      <alignment horizontal="right" vertical="center" wrapText="1"/>
    </xf>
    <xf numFmtId="7" fontId="4" fillId="0" borderId="1" xfId="4" applyNumberFormat="1" applyFont="1" applyBorder="1" applyAlignment="1">
      <alignment horizontal="right" vertical="center" wrapText="1"/>
    </xf>
    <xf numFmtId="171" fontId="4" fillId="0" borderId="1" xfId="0" applyNumberFormat="1" applyFont="1" applyBorder="1" applyAlignment="1">
      <alignment horizontal="right" vertical="center" wrapText="1"/>
    </xf>
    <xf numFmtId="164" fontId="4" fillId="2" borderId="1" xfId="0" applyNumberFormat="1" applyFont="1" applyFill="1" applyBorder="1" applyAlignment="1">
      <alignment horizontal="right" vertical="center" wrapText="1"/>
    </xf>
    <xf numFmtId="164" fontId="10" fillId="2" borderId="1" xfId="0" applyNumberFormat="1" applyFont="1" applyFill="1" applyBorder="1" applyAlignment="1">
      <alignment horizontal="right" vertical="center" wrapText="1"/>
    </xf>
    <xf numFmtId="44" fontId="4" fillId="0" borderId="1" xfId="0" applyNumberFormat="1" applyFont="1" applyFill="1" applyBorder="1" applyAlignment="1">
      <alignment horizontal="right" vertical="center" wrapText="1"/>
    </xf>
    <xf numFmtId="2" fontId="7" fillId="0" borderId="1" xfId="0" applyNumberFormat="1" applyFont="1" applyFill="1" applyBorder="1" applyAlignment="1">
      <alignment horizontal="right" vertical="center" wrapText="1"/>
    </xf>
    <xf numFmtId="43" fontId="7" fillId="0" borderId="1" xfId="4" applyFont="1" applyFill="1" applyBorder="1" applyAlignment="1">
      <alignment horizontal="right" vertical="center" wrapText="1"/>
    </xf>
    <xf numFmtId="0" fontId="7" fillId="0" borderId="1" xfId="0" applyFont="1" applyBorder="1" applyAlignment="1">
      <alignment horizontal="right" vertical="center" wrapText="1"/>
    </xf>
    <xf numFmtId="4" fontId="4" fillId="0" borderId="1" xfId="2" applyNumberFormat="1" applyFont="1" applyBorder="1" applyAlignment="1">
      <alignment horizontal="right" vertical="center" wrapText="1"/>
    </xf>
    <xf numFmtId="4" fontId="4" fillId="0" borderId="1" xfId="0" applyNumberFormat="1" applyFont="1" applyBorder="1" applyAlignment="1">
      <alignment horizontal="right" vertical="center" wrapText="1"/>
    </xf>
    <xf numFmtId="168" fontId="4" fillId="0" borderId="1" xfId="0" applyNumberFormat="1" applyFont="1" applyFill="1" applyBorder="1" applyAlignment="1">
      <alignment horizontal="right" vertical="center" wrapText="1"/>
    </xf>
    <xf numFmtId="44" fontId="7" fillId="0" borderId="1" xfId="0" applyNumberFormat="1" applyFont="1" applyFill="1" applyBorder="1" applyAlignment="1">
      <alignment horizontal="right" vertical="center" wrapText="1"/>
    </xf>
    <xf numFmtId="0" fontId="4" fillId="0" borderId="1" xfId="0" applyFont="1" applyFill="1" applyBorder="1" applyAlignment="1">
      <alignment horizontal="center" vertical="center" wrapText="1"/>
    </xf>
    <xf numFmtId="14" fontId="4" fillId="0" borderId="1" xfId="0" applyNumberFormat="1" applyFont="1" applyBorder="1" applyAlignment="1">
      <alignment horizontal="center" vertical="center" wrapText="1"/>
    </xf>
    <xf numFmtId="0" fontId="4" fillId="0" borderId="1" xfId="0" applyFont="1" applyBorder="1" applyAlignment="1">
      <alignment horizontal="center" vertical="center" wrapText="1"/>
    </xf>
    <xf numFmtId="16" fontId="4" fillId="0" borderId="1" xfId="0" applyNumberFormat="1" applyFont="1" applyFill="1" applyBorder="1" applyAlignment="1">
      <alignment horizontal="center" vertical="center" wrapText="1"/>
    </xf>
    <xf numFmtId="44" fontId="7" fillId="0" borderId="1" xfId="2" applyFont="1" applyBorder="1" applyAlignment="1">
      <alignment horizontal="right" vertical="center" wrapText="1"/>
    </xf>
    <xf numFmtId="0" fontId="4" fillId="0" borderId="1" xfId="0"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right" vertical="center" wrapText="1"/>
    </xf>
    <xf numFmtId="0" fontId="4" fillId="0" borderId="1" xfId="0" applyFont="1" applyFill="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44" fontId="4" fillId="0" borderId="1" xfId="2" applyFont="1" applyBorder="1" applyAlignment="1">
      <alignment horizontal="center" vertical="center" wrapText="1"/>
    </xf>
    <xf numFmtId="44" fontId="4" fillId="0" borderId="4" xfId="2" applyFont="1" applyBorder="1" applyAlignment="1">
      <alignment horizontal="right" vertical="center" wrapText="1"/>
    </xf>
    <xf numFmtId="6" fontId="4" fillId="0" borderId="1" xfId="2" applyNumberFormat="1" applyFont="1" applyBorder="1" applyAlignment="1">
      <alignment horizontal="center" vertical="center" wrapText="1"/>
    </xf>
    <xf numFmtId="14" fontId="4" fillId="0" borderId="1" xfId="2" applyNumberFormat="1"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6" fontId="4" fillId="0" borderId="1" xfId="0" applyNumberFormat="1" applyFont="1" applyBorder="1" applyAlignment="1">
      <alignment horizontal="center" vertical="center" wrapText="1"/>
    </xf>
    <xf numFmtId="0" fontId="7" fillId="2" borderId="1" xfId="0" applyFont="1" applyFill="1" applyBorder="1" applyAlignment="1">
      <alignment horizontal="center" vertical="center" wrapText="1"/>
    </xf>
    <xf numFmtId="0" fontId="7" fillId="0" borderId="1" xfId="0" applyFont="1" applyBorder="1" applyAlignment="1">
      <alignment horizontal="center" vertical="center" wrapText="1"/>
    </xf>
    <xf numFmtId="0" fontId="4" fillId="2" borderId="1" xfId="0" applyFont="1" applyFill="1" applyBorder="1" applyAlignment="1">
      <alignment horizontal="center" vertical="center" wrapText="1"/>
    </xf>
    <xf numFmtId="16" fontId="7" fillId="0" borderId="1" xfId="0" applyNumberFormat="1" applyFont="1" applyBorder="1" applyAlignment="1">
      <alignment horizontal="center" vertical="center" wrapText="1"/>
    </xf>
    <xf numFmtId="0" fontId="7" fillId="0" borderId="1" xfId="0" applyFont="1" applyFill="1" applyBorder="1" applyAlignment="1">
      <alignment horizontal="center" vertical="center" wrapText="1"/>
    </xf>
    <xf numFmtId="0" fontId="4" fillId="0" borderId="1" xfId="3" applyFont="1" applyBorder="1" applyAlignment="1">
      <alignment horizontal="center" vertical="center" wrapText="1"/>
    </xf>
    <xf numFmtId="14" fontId="4" fillId="0" borderId="1" xfId="0" applyNumberFormat="1" applyFont="1" applyBorder="1" applyAlignment="1">
      <alignment horizontal="center" vertical="center" wrapText="1"/>
    </xf>
    <xf numFmtId="16" fontId="4" fillId="0" borderId="1" xfId="0" applyNumberFormat="1" applyFont="1" applyFill="1" applyBorder="1" applyAlignment="1">
      <alignment horizontal="center" vertical="center" wrapText="1"/>
    </xf>
    <xf numFmtId="14" fontId="4" fillId="0" borderId="1" xfId="0" applyNumberFormat="1"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3" xfId="0" applyFont="1" applyFill="1" applyBorder="1" applyAlignment="1">
      <alignment horizontal="center" vertical="center" wrapText="1"/>
    </xf>
    <xf numFmtId="16" fontId="4" fillId="2" borderId="1" xfId="0" applyNumberFormat="1" applyFont="1" applyFill="1" applyBorder="1" applyAlignment="1">
      <alignment horizontal="center" vertical="center" wrapText="1"/>
    </xf>
    <xf numFmtId="0" fontId="4" fillId="2" borderId="1" xfId="3" applyFont="1" applyFill="1" applyBorder="1" applyAlignment="1">
      <alignment horizontal="center" vertical="center" wrapText="1"/>
    </xf>
    <xf numFmtId="0" fontId="4" fillId="0" borderId="1" xfId="3" applyFont="1" applyFill="1" applyBorder="1" applyAlignment="1">
      <alignment horizontal="center" vertical="center" wrapText="1"/>
    </xf>
    <xf numFmtId="49" fontId="4" fillId="2" borderId="1" xfId="0" applyNumberFormat="1" applyFont="1" applyFill="1" applyBorder="1" applyAlignment="1">
      <alignment horizontal="center" vertical="center" wrapText="1"/>
    </xf>
    <xf numFmtId="44" fontId="7" fillId="0" borderId="1" xfId="2" applyFont="1" applyBorder="1" applyAlignment="1">
      <alignment horizontal="right" vertical="center" wrapText="1"/>
    </xf>
    <xf numFmtId="49" fontId="4" fillId="0" borderId="1" xfId="0" applyNumberFormat="1"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3" xfId="0" applyFont="1" applyFill="1" applyBorder="1" applyAlignment="1">
      <alignment horizontal="center" vertical="center" wrapText="1"/>
    </xf>
    <xf numFmtId="14" fontId="4" fillId="0" borderId="4" xfId="0" applyNumberFormat="1" applyFont="1" applyFill="1" applyBorder="1" applyAlignment="1">
      <alignment horizontal="center" vertical="center" wrapText="1"/>
    </xf>
    <xf numFmtId="14" fontId="4" fillId="0" borderId="3" xfId="0" applyNumberFormat="1" applyFont="1" applyFill="1" applyBorder="1" applyAlignment="1">
      <alignment horizontal="center" vertical="center" wrapText="1"/>
    </xf>
    <xf numFmtId="14" fontId="7" fillId="0" borderId="1" xfId="0" applyNumberFormat="1" applyFont="1" applyBorder="1" applyAlignment="1">
      <alignment horizontal="center" vertical="center" wrapText="1"/>
    </xf>
    <xf numFmtId="15" fontId="4" fillId="0" borderId="1" xfId="0" applyNumberFormat="1" applyFont="1" applyBorder="1" applyAlignment="1">
      <alignment horizontal="center" vertical="center" wrapText="1"/>
    </xf>
    <xf numFmtId="0" fontId="8" fillId="0" borderId="1" xfId="0" applyFont="1" applyBorder="1" applyAlignment="1">
      <alignment horizontal="center" vertical="center" wrapText="1"/>
    </xf>
    <xf numFmtId="172" fontId="4" fillId="0" borderId="1" xfId="0" applyNumberFormat="1" applyFont="1" applyBorder="1" applyAlignment="1">
      <alignment horizontal="center" vertical="center" wrapText="1"/>
    </xf>
    <xf numFmtId="15" fontId="4" fillId="0" borderId="1" xfId="3" applyNumberFormat="1" applyFont="1" applyFill="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14" fontId="4" fillId="0" borderId="4" xfId="0" applyNumberFormat="1" applyFont="1" applyBorder="1" applyAlignment="1">
      <alignment horizontal="center" vertical="center" wrapText="1"/>
    </xf>
    <xf numFmtId="14" fontId="4" fillId="0" borderId="2" xfId="0" applyNumberFormat="1" applyFont="1" applyBorder="1" applyAlignment="1">
      <alignment horizontal="center" vertical="center" wrapText="1"/>
    </xf>
    <xf numFmtId="14" fontId="4" fillId="0" borderId="3" xfId="0" applyNumberFormat="1" applyFont="1" applyBorder="1" applyAlignment="1">
      <alignment horizontal="center" vertical="center" wrapText="1"/>
    </xf>
    <xf numFmtId="14" fontId="4" fillId="2" borderId="1" xfId="0" applyNumberFormat="1" applyFont="1" applyFill="1" applyBorder="1" applyAlignment="1">
      <alignment horizontal="center" vertical="center" wrapText="1"/>
    </xf>
    <xf numFmtId="0" fontId="4" fillId="0" borderId="1" xfId="0" applyFont="1" applyFill="1" applyBorder="1" applyAlignment="1" applyProtection="1">
      <alignment horizontal="center" vertical="center" wrapText="1"/>
      <protection locked="0"/>
    </xf>
  </cellXfs>
  <cellStyles count="5">
    <cellStyle name="Millares" xfId="1" builtinId="3"/>
    <cellStyle name="Millares 2" xfId="4"/>
    <cellStyle name="Moneda" xfId="2" builtinId="4"/>
    <cellStyle name="Normal" xfId="0" builtinId="0"/>
    <cellStyle name="Normal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J1349"/>
  <sheetViews>
    <sheetView tabSelected="1" zoomScale="90" zoomScaleNormal="90" workbookViewId="0">
      <pane ySplit="1" topLeftCell="A2" activePane="bottomLeft" state="frozen"/>
      <selection pane="bottomLeft"/>
    </sheetView>
  </sheetViews>
  <sheetFormatPr baseColWidth="10" defaultRowHeight="14.25" x14ac:dyDescent="0.25"/>
  <cols>
    <col min="1" max="1" width="17.140625" style="68" customWidth="1"/>
    <col min="2" max="2" width="29.140625" style="68" customWidth="1"/>
    <col min="3" max="4" width="49" style="68" customWidth="1"/>
    <col min="5" max="5" width="20.28515625" style="68" customWidth="1"/>
    <col min="6" max="6" width="15" style="68" customWidth="1"/>
    <col min="7" max="8" width="20.5703125" style="69" customWidth="1"/>
    <col min="9" max="16384" width="11.42578125" style="68"/>
  </cols>
  <sheetData>
    <row r="1" spans="1:8" ht="45" x14ac:dyDescent="0.25">
      <c r="A1" s="67" t="s">
        <v>0</v>
      </c>
      <c r="B1" s="67" t="s">
        <v>1</v>
      </c>
      <c r="C1" s="67" t="s">
        <v>2</v>
      </c>
      <c r="D1" s="67" t="s">
        <v>3</v>
      </c>
      <c r="E1" s="67" t="s">
        <v>4</v>
      </c>
      <c r="F1" s="67" t="s">
        <v>5</v>
      </c>
      <c r="G1" s="67" t="s">
        <v>6</v>
      </c>
      <c r="H1" s="67" t="s">
        <v>7</v>
      </c>
    </row>
    <row r="2" spans="1:8" x14ac:dyDescent="0.25">
      <c r="A2" s="78" t="s">
        <v>8</v>
      </c>
      <c r="B2" s="79" t="s">
        <v>9</v>
      </c>
      <c r="C2" s="79" t="s">
        <v>10</v>
      </c>
      <c r="D2" s="79" t="s">
        <v>10</v>
      </c>
      <c r="E2" s="78" t="s">
        <v>1566</v>
      </c>
      <c r="F2" s="80" t="s">
        <v>11</v>
      </c>
      <c r="G2" s="10"/>
      <c r="H2" s="10"/>
    </row>
    <row r="3" spans="1:8" x14ac:dyDescent="0.25">
      <c r="A3" s="78"/>
      <c r="B3" s="79"/>
      <c r="C3" s="79"/>
      <c r="D3" s="79"/>
      <c r="E3" s="78"/>
      <c r="F3" s="78"/>
      <c r="G3" s="10"/>
      <c r="H3" s="10"/>
    </row>
    <row r="4" spans="1:8" x14ac:dyDescent="0.25">
      <c r="A4" s="78"/>
      <c r="B4" s="79"/>
      <c r="C4" s="79"/>
      <c r="D4" s="79"/>
      <c r="E4" s="78"/>
      <c r="F4" s="78"/>
      <c r="G4" s="10"/>
      <c r="H4" s="57"/>
    </row>
    <row r="5" spans="1:8" ht="14.25" customHeight="1" x14ac:dyDescent="0.25">
      <c r="A5" s="78" t="s">
        <v>12</v>
      </c>
      <c r="B5" s="79" t="s">
        <v>13</v>
      </c>
      <c r="C5" s="79" t="s">
        <v>14</v>
      </c>
      <c r="D5" s="79" t="s">
        <v>15</v>
      </c>
      <c r="E5" s="78" t="s">
        <v>1566</v>
      </c>
      <c r="F5" s="80" t="s">
        <v>16</v>
      </c>
      <c r="G5" s="10">
        <v>5200</v>
      </c>
      <c r="H5" s="10">
        <v>4911</v>
      </c>
    </row>
    <row r="6" spans="1:8" x14ac:dyDescent="0.25">
      <c r="A6" s="78"/>
      <c r="B6" s="79"/>
      <c r="C6" s="79"/>
      <c r="D6" s="79"/>
      <c r="E6" s="78"/>
      <c r="F6" s="78"/>
      <c r="G6" s="10">
        <v>2000</v>
      </c>
      <c r="H6" s="10"/>
    </row>
    <row r="7" spans="1:8" x14ac:dyDescent="0.25">
      <c r="A7" s="78"/>
      <c r="B7" s="79"/>
      <c r="C7" s="79"/>
      <c r="D7" s="79"/>
      <c r="E7" s="78"/>
      <c r="F7" s="78"/>
      <c r="G7" s="10"/>
      <c r="H7" s="57">
        <v>430</v>
      </c>
    </row>
    <row r="8" spans="1:8" ht="14.25" customHeight="1" x14ac:dyDescent="0.25">
      <c r="A8" s="78" t="s">
        <v>17</v>
      </c>
      <c r="B8" s="79" t="s">
        <v>18</v>
      </c>
      <c r="C8" s="79" t="s">
        <v>19</v>
      </c>
      <c r="D8" s="79" t="s">
        <v>19</v>
      </c>
      <c r="E8" s="78" t="s">
        <v>1566</v>
      </c>
      <c r="F8" s="80" t="s">
        <v>20</v>
      </c>
      <c r="G8" s="10"/>
      <c r="H8" s="10"/>
    </row>
    <row r="9" spans="1:8" x14ac:dyDescent="0.25">
      <c r="A9" s="78"/>
      <c r="B9" s="79"/>
      <c r="C9" s="79"/>
      <c r="D9" s="79"/>
      <c r="E9" s="78"/>
      <c r="F9" s="78"/>
      <c r="G9" s="10">
        <v>445</v>
      </c>
      <c r="H9" s="10">
        <f>97*2</f>
        <v>194</v>
      </c>
    </row>
    <row r="10" spans="1:8" x14ac:dyDescent="0.25">
      <c r="A10" s="78"/>
      <c r="B10" s="79"/>
      <c r="C10" s="79"/>
      <c r="D10" s="79"/>
      <c r="E10" s="78"/>
      <c r="F10" s="78"/>
      <c r="G10" s="10"/>
      <c r="H10" s="57"/>
    </row>
    <row r="11" spans="1:8" ht="14.25" customHeight="1" x14ac:dyDescent="0.25">
      <c r="A11" s="78" t="s">
        <v>21</v>
      </c>
      <c r="B11" s="79" t="s">
        <v>22</v>
      </c>
      <c r="C11" s="79" t="s">
        <v>19</v>
      </c>
      <c r="D11" s="79" t="s">
        <v>19</v>
      </c>
      <c r="E11" s="78" t="s">
        <v>1566</v>
      </c>
      <c r="F11" s="80" t="s">
        <v>20</v>
      </c>
      <c r="G11" s="10"/>
      <c r="H11" s="10"/>
    </row>
    <row r="12" spans="1:8" x14ac:dyDescent="0.25">
      <c r="A12" s="78"/>
      <c r="B12" s="79"/>
      <c r="C12" s="79"/>
      <c r="D12" s="79"/>
      <c r="E12" s="78"/>
      <c r="F12" s="78"/>
      <c r="G12" s="10"/>
      <c r="H12" s="10"/>
    </row>
    <row r="13" spans="1:8" x14ac:dyDescent="0.25">
      <c r="A13" s="78"/>
      <c r="B13" s="79"/>
      <c r="C13" s="79"/>
      <c r="D13" s="79"/>
      <c r="E13" s="78"/>
      <c r="F13" s="78"/>
      <c r="G13" s="10"/>
      <c r="H13" s="57"/>
    </row>
    <row r="14" spans="1:8" ht="14.25" customHeight="1" x14ac:dyDescent="0.25">
      <c r="A14" s="78" t="s">
        <v>23</v>
      </c>
      <c r="B14" s="79" t="s">
        <v>24</v>
      </c>
      <c r="C14" s="79" t="s">
        <v>14</v>
      </c>
      <c r="D14" s="79" t="s">
        <v>25</v>
      </c>
      <c r="E14" s="78" t="s">
        <v>1566</v>
      </c>
      <c r="F14" s="80" t="s">
        <v>26</v>
      </c>
      <c r="G14" s="10">
        <v>1730</v>
      </c>
      <c r="H14" s="10"/>
    </row>
    <row r="15" spans="1:8" x14ac:dyDescent="0.25">
      <c r="A15" s="78"/>
      <c r="B15" s="79"/>
      <c r="C15" s="79"/>
      <c r="D15" s="79"/>
      <c r="E15" s="78"/>
      <c r="F15" s="78"/>
      <c r="G15" s="10">
        <v>2000</v>
      </c>
      <c r="H15" s="10">
        <v>522</v>
      </c>
    </row>
    <row r="16" spans="1:8" x14ac:dyDescent="0.25">
      <c r="A16" s="78"/>
      <c r="B16" s="79"/>
      <c r="C16" s="79"/>
      <c r="D16" s="79"/>
      <c r="E16" s="78"/>
      <c r="F16" s="78"/>
      <c r="G16" s="10"/>
      <c r="H16" s="57"/>
    </row>
    <row r="17" spans="1:8" ht="14.25" customHeight="1" x14ac:dyDescent="0.25">
      <c r="A17" s="78" t="s">
        <v>27</v>
      </c>
      <c r="B17" s="79" t="s">
        <v>28</v>
      </c>
      <c r="C17" s="79" t="s">
        <v>14</v>
      </c>
      <c r="D17" s="79" t="s">
        <v>29</v>
      </c>
      <c r="E17" s="78" t="s">
        <v>1566</v>
      </c>
      <c r="F17" s="80" t="s">
        <v>30</v>
      </c>
      <c r="G17" s="10">
        <v>2833.35</v>
      </c>
      <c r="H17" s="10"/>
    </row>
    <row r="18" spans="1:8" x14ac:dyDescent="0.25">
      <c r="A18" s="78"/>
      <c r="B18" s="79"/>
      <c r="C18" s="79"/>
      <c r="D18" s="79"/>
      <c r="E18" s="78"/>
      <c r="F18" s="78"/>
      <c r="G18" s="10">
        <v>1640</v>
      </c>
      <c r="H18" s="10">
        <v>896</v>
      </c>
    </row>
    <row r="19" spans="1:8" x14ac:dyDescent="0.25">
      <c r="A19" s="78"/>
      <c r="B19" s="79"/>
      <c r="C19" s="79"/>
      <c r="D19" s="79"/>
      <c r="E19" s="78"/>
      <c r="F19" s="78"/>
      <c r="G19" s="10"/>
      <c r="H19" s="57"/>
    </row>
    <row r="20" spans="1:8" ht="14.25" customHeight="1" x14ac:dyDescent="0.25">
      <c r="A20" s="78" t="s">
        <v>31</v>
      </c>
      <c r="B20" s="79" t="s">
        <v>32</v>
      </c>
      <c r="C20" s="79" t="s">
        <v>14</v>
      </c>
      <c r="D20" s="79" t="s">
        <v>33</v>
      </c>
      <c r="E20" s="78" t="s">
        <v>1566</v>
      </c>
      <c r="F20" s="80" t="s">
        <v>34</v>
      </c>
      <c r="G20" s="10"/>
      <c r="H20" s="10">
        <v>4335</v>
      </c>
    </row>
    <row r="21" spans="1:8" x14ac:dyDescent="0.25">
      <c r="A21" s="78"/>
      <c r="B21" s="79"/>
      <c r="C21" s="79"/>
      <c r="D21" s="79"/>
      <c r="E21" s="78"/>
      <c r="F21" s="78"/>
      <c r="G21" s="10">
        <v>2000</v>
      </c>
      <c r="H21" s="10"/>
    </row>
    <row r="22" spans="1:8" x14ac:dyDescent="0.25">
      <c r="A22" s="78"/>
      <c r="B22" s="79"/>
      <c r="C22" s="79"/>
      <c r="D22" s="79"/>
      <c r="E22" s="78"/>
      <c r="F22" s="78"/>
      <c r="G22" s="10"/>
      <c r="H22" s="57"/>
    </row>
    <row r="23" spans="1:8" ht="30" customHeight="1" x14ac:dyDescent="0.25">
      <c r="A23" s="78" t="s">
        <v>35</v>
      </c>
      <c r="B23" s="79" t="s">
        <v>36</v>
      </c>
      <c r="C23" s="79" t="s">
        <v>37</v>
      </c>
      <c r="D23" s="79" t="s">
        <v>37</v>
      </c>
      <c r="E23" s="78" t="s">
        <v>1566</v>
      </c>
      <c r="F23" s="80" t="s">
        <v>38</v>
      </c>
      <c r="G23" s="10"/>
      <c r="H23" s="10"/>
    </row>
    <row r="24" spans="1:8" ht="30" customHeight="1" x14ac:dyDescent="0.25">
      <c r="A24" s="78"/>
      <c r="B24" s="79"/>
      <c r="C24" s="79"/>
      <c r="D24" s="79"/>
      <c r="E24" s="78"/>
      <c r="F24" s="78"/>
      <c r="G24" s="10">
        <v>1000</v>
      </c>
      <c r="H24" s="10">
        <v>918</v>
      </c>
    </row>
    <row r="25" spans="1:8" ht="30" customHeight="1" x14ac:dyDescent="0.25">
      <c r="A25" s="78"/>
      <c r="B25" s="79"/>
      <c r="C25" s="79"/>
      <c r="D25" s="79"/>
      <c r="E25" s="78"/>
      <c r="F25" s="78"/>
      <c r="G25" s="10"/>
      <c r="H25" s="57"/>
    </row>
    <row r="26" spans="1:8" ht="14.25" customHeight="1" x14ac:dyDescent="0.25">
      <c r="A26" s="78" t="s">
        <v>39</v>
      </c>
      <c r="B26" s="79" t="s">
        <v>32</v>
      </c>
      <c r="C26" s="79" t="s">
        <v>14</v>
      </c>
      <c r="D26" s="79" t="s">
        <v>33</v>
      </c>
      <c r="E26" s="78" t="s">
        <v>1566</v>
      </c>
      <c r="F26" s="80" t="s">
        <v>34</v>
      </c>
      <c r="G26" s="10">
        <v>8919</v>
      </c>
      <c r="H26" s="10"/>
    </row>
    <row r="27" spans="1:8" x14ac:dyDescent="0.25">
      <c r="A27" s="78"/>
      <c r="B27" s="79"/>
      <c r="C27" s="79"/>
      <c r="D27" s="79"/>
      <c r="E27" s="78"/>
      <c r="F27" s="78"/>
      <c r="G27" s="10"/>
      <c r="H27" s="10">
        <v>2746</v>
      </c>
    </row>
    <row r="28" spans="1:8" x14ac:dyDescent="0.25">
      <c r="A28" s="78"/>
      <c r="B28" s="79"/>
      <c r="C28" s="79"/>
      <c r="D28" s="79"/>
      <c r="E28" s="78"/>
      <c r="F28" s="78"/>
      <c r="G28" s="10"/>
      <c r="H28" s="57"/>
    </row>
    <row r="29" spans="1:8" x14ac:dyDescent="0.25">
      <c r="A29" s="81" t="s">
        <v>1567</v>
      </c>
      <c r="B29" s="82" t="s">
        <v>40</v>
      </c>
      <c r="C29" s="81" t="s">
        <v>41</v>
      </c>
      <c r="D29" s="81" t="s">
        <v>42</v>
      </c>
      <c r="E29" s="82" t="s">
        <v>43</v>
      </c>
      <c r="F29" s="84" t="s">
        <v>44</v>
      </c>
      <c r="G29" s="11">
        <v>0</v>
      </c>
      <c r="H29" s="11">
        <v>0</v>
      </c>
    </row>
    <row r="30" spans="1:8" x14ac:dyDescent="0.25">
      <c r="A30" s="81"/>
      <c r="B30" s="82"/>
      <c r="C30" s="81"/>
      <c r="D30" s="83"/>
      <c r="E30" s="82"/>
      <c r="F30" s="84"/>
      <c r="G30" s="11">
        <v>0</v>
      </c>
      <c r="H30" s="11">
        <v>0</v>
      </c>
    </row>
    <row r="31" spans="1:8" x14ac:dyDescent="0.25">
      <c r="A31" s="81"/>
      <c r="B31" s="82"/>
      <c r="C31" s="81"/>
      <c r="D31" s="83"/>
      <c r="E31" s="82"/>
      <c r="F31" s="84"/>
      <c r="G31" s="12"/>
      <c r="H31" s="11">
        <v>0</v>
      </c>
    </row>
    <row r="32" spans="1:8" x14ac:dyDescent="0.25">
      <c r="A32" s="81" t="s">
        <v>45</v>
      </c>
      <c r="B32" s="82" t="s">
        <v>46</v>
      </c>
      <c r="C32" s="81" t="s">
        <v>47</v>
      </c>
      <c r="D32" s="81" t="s">
        <v>42</v>
      </c>
      <c r="E32" s="82" t="s">
        <v>43</v>
      </c>
      <c r="F32" s="84" t="s">
        <v>48</v>
      </c>
      <c r="G32" s="11">
        <v>0</v>
      </c>
      <c r="H32" s="11">
        <v>0</v>
      </c>
    </row>
    <row r="33" spans="1:8" x14ac:dyDescent="0.25">
      <c r="A33" s="81"/>
      <c r="B33" s="82"/>
      <c r="C33" s="81"/>
      <c r="D33" s="83"/>
      <c r="E33" s="82"/>
      <c r="F33" s="84"/>
      <c r="G33" s="11">
        <v>0</v>
      </c>
      <c r="H33" s="11">
        <v>0</v>
      </c>
    </row>
    <row r="34" spans="1:8" x14ac:dyDescent="0.25">
      <c r="A34" s="81"/>
      <c r="B34" s="82"/>
      <c r="C34" s="81"/>
      <c r="D34" s="83"/>
      <c r="E34" s="82"/>
      <c r="F34" s="84"/>
      <c r="G34" s="12"/>
      <c r="H34" s="11">
        <v>0</v>
      </c>
    </row>
    <row r="35" spans="1:8" x14ac:dyDescent="0.25">
      <c r="A35" s="81" t="s">
        <v>45</v>
      </c>
      <c r="B35" s="82" t="s">
        <v>49</v>
      </c>
      <c r="C35" s="81" t="s">
        <v>47</v>
      </c>
      <c r="D35" s="81" t="s">
        <v>42</v>
      </c>
      <c r="E35" s="82" t="s">
        <v>43</v>
      </c>
      <c r="F35" s="84" t="s">
        <v>48</v>
      </c>
      <c r="G35" s="11">
        <v>0</v>
      </c>
      <c r="H35" s="11">
        <v>0</v>
      </c>
    </row>
    <row r="36" spans="1:8" x14ac:dyDescent="0.25">
      <c r="A36" s="81"/>
      <c r="B36" s="82"/>
      <c r="C36" s="81"/>
      <c r="D36" s="83"/>
      <c r="E36" s="82"/>
      <c r="F36" s="84"/>
      <c r="G36" s="11">
        <v>0</v>
      </c>
      <c r="H36" s="11">
        <v>0</v>
      </c>
    </row>
    <row r="37" spans="1:8" x14ac:dyDescent="0.25">
      <c r="A37" s="81"/>
      <c r="B37" s="82"/>
      <c r="C37" s="81"/>
      <c r="D37" s="83"/>
      <c r="E37" s="82"/>
      <c r="F37" s="84"/>
      <c r="G37" s="12"/>
      <c r="H37" s="11">
        <v>0</v>
      </c>
    </row>
    <row r="38" spans="1:8" x14ac:dyDescent="0.25">
      <c r="A38" s="81" t="s">
        <v>45</v>
      </c>
      <c r="B38" s="85" t="s">
        <v>50</v>
      </c>
      <c r="C38" s="81" t="s">
        <v>47</v>
      </c>
      <c r="D38" s="81" t="s">
        <v>42</v>
      </c>
      <c r="E38" s="82" t="s">
        <v>43</v>
      </c>
      <c r="F38" s="84" t="s">
        <v>48</v>
      </c>
      <c r="G38" s="11"/>
      <c r="H38" s="11">
        <v>0</v>
      </c>
    </row>
    <row r="39" spans="1:8" x14ac:dyDescent="0.25">
      <c r="A39" s="81"/>
      <c r="B39" s="85"/>
      <c r="C39" s="81"/>
      <c r="D39" s="83"/>
      <c r="E39" s="82"/>
      <c r="F39" s="84"/>
      <c r="G39" s="11">
        <v>0</v>
      </c>
      <c r="H39" s="11">
        <v>0</v>
      </c>
    </row>
    <row r="40" spans="1:8" x14ac:dyDescent="0.25">
      <c r="A40" s="81"/>
      <c r="B40" s="85"/>
      <c r="C40" s="81"/>
      <c r="D40" s="83"/>
      <c r="E40" s="82"/>
      <c r="F40" s="84"/>
      <c r="G40" s="12"/>
      <c r="H40" s="11">
        <v>0</v>
      </c>
    </row>
    <row r="41" spans="1:8" x14ac:dyDescent="0.25">
      <c r="A41" s="81" t="s">
        <v>45</v>
      </c>
      <c r="B41" s="82" t="s">
        <v>49</v>
      </c>
      <c r="C41" s="81" t="s">
        <v>47</v>
      </c>
      <c r="D41" s="81" t="s">
        <v>42</v>
      </c>
      <c r="E41" s="82" t="s">
        <v>43</v>
      </c>
      <c r="F41" s="84" t="s">
        <v>48</v>
      </c>
      <c r="G41" s="11">
        <v>0</v>
      </c>
      <c r="H41" s="11">
        <v>0</v>
      </c>
    </row>
    <row r="42" spans="1:8" x14ac:dyDescent="0.25">
      <c r="A42" s="81"/>
      <c r="B42" s="82"/>
      <c r="C42" s="81"/>
      <c r="D42" s="83"/>
      <c r="E42" s="82"/>
      <c r="F42" s="84"/>
      <c r="G42" s="11">
        <v>0</v>
      </c>
      <c r="H42" s="11">
        <v>0</v>
      </c>
    </row>
    <row r="43" spans="1:8" x14ac:dyDescent="0.25">
      <c r="A43" s="81"/>
      <c r="B43" s="82"/>
      <c r="C43" s="81"/>
      <c r="D43" s="83"/>
      <c r="E43" s="82"/>
      <c r="F43" s="84"/>
      <c r="G43" s="12"/>
      <c r="H43" s="11">
        <v>0</v>
      </c>
    </row>
    <row r="44" spans="1:8" x14ac:dyDescent="0.25">
      <c r="A44" s="81" t="s">
        <v>45</v>
      </c>
      <c r="B44" s="85" t="s">
        <v>51</v>
      </c>
      <c r="C44" s="81" t="s">
        <v>52</v>
      </c>
      <c r="D44" s="85" t="s">
        <v>53</v>
      </c>
      <c r="E44" s="82" t="s">
        <v>43</v>
      </c>
      <c r="F44" s="84" t="s">
        <v>54</v>
      </c>
      <c r="G44" s="11">
        <v>0</v>
      </c>
      <c r="H44" s="11">
        <v>0</v>
      </c>
    </row>
    <row r="45" spans="1:8" x14ac:dyDescent="0.25">
      <c r="A45" s="81"/>
      <c r="B45" s="85"/>
      <c r="C45" s="81"/>
      <c r="D45" s="79"/>
      <c r="E45" s="82"/>
      <c r="F45" s="84"/>
      <c r="G45" s="11">
        <v>0</v>
      </c>
      <c r="H45" s="11">
        <v>0</v>
      </c>
    </row>
    <row r="46" spans="1:8" x14ac:dyDescent="0.25">
      <c r="A46" s="81"/>
      <c r="B46" s="85"/>
      <c r="C46" s="81"/>
      <c r="D46" s="79"/>
      <c r="E46" s="82"/>
      <c r="F46" s="84"/>
      <c r="G46" s="12"/>
      <c r="H46" s="11">
        <v>0</v>
      </c>
    </row>
    <row r="47" spans="1:8" x14ac:dyDescent="0.25">
      <c r="A47" s="81" t="s">
        <v>55</v>
      </c>
      <c r="B47" s="85" t="s">
        <v>56</v>
      </c>
      <c r="C47" s="85" t="s">
        <v>52</v>
      </c>
      <c r="D47" s="85" t="s">
        <v>57</v>
      </c>
      <c r="E47" s="82" t="s">
        <v>43</v>
      </c>
      <c r="F47" s="84" t="s">
        <v>58</v>
      </c>
      <c r="G47" s="11">
        <v>1296</v>
      </c>
      <c r="H47" s="11">
        <v>0</v>
      </c>
    </row>
    <row r="48" spans="1:8" x14ac:dyDescent="0.25">
      <c r="A48" s="81"/>
      <c r="B48" s="85"/>
      <c r="C48" s="85"/>
      <c r="D48" s="79"/>
      <c r="E48" s="82"/>
      <c r="F48" s="84"/>
      <c r="G48" s="11">
        <v>900</v>
      </c>
      <c r="H48" s="11">
        <v>1425.63</v>
      </c>
    </row>
    <row r="49" spans="1:8" x14ac:dyDescent="0.25">
      <c r="A49" s="81"/>
      <c r="B49" s="85"/>
      <c r="C49" s="85"/>
      <c r="D49" s="79"/>
      <c r="E49" s="82"/>
      <c r="F49" s="84"/>
      <c r="G49" s="12"/>
      <c r="H49" s="11">
        <v>0</v>
      </c>
    </row>
    <row r="50" spans="1:8" x14ac:dyDescent="0.25">
      <c r="A50" s="81" t="s">
        <v>45</v>
      </c>
      <c r="B50" s="85" t="s">
        <v>59</v>
      </c>
      <c r="C50" s="81" t="s">
        <v>52</v>
      </c>
      <c r="D50" s="85" t="s">
        <v>60</v>
      </c>
      <c r="E50" s="82" t="s">
        <v>43</v>
      </c>
      <c r="F50" s="84" t="s">
        <v>61</v>
      </c>
      <c r="G50" s="11">
        <v>0</v>
      </c>
      <c r="H50" s="11">
        <v>0</v>
      </c>
    </row>
    <row r="51" spans="1:8" x14ac:dyDescent="0.25">
      <c r="A51" s="81"/>
      <c r="B51" s="85"/>
      <c r="C51" s="81"/>
      <c r="D51" s="79"/>
      <c r="E51" s="82"/>
      <c r="F51" s="84"/>
      <c r="G51" s="11">
        <v>0</v>
      </c>
      <c r="H51" s="11">
        <v>0</v>
      </c>
    </row>
    <row r="52" spans="1:8" x14ac:dyDescent="0.25">
      <c r="A52" s="81"/>
      <c r="B52" s="85"/>
      <c r="C52" s="81"/>
      <c r="D52" s="79"/>
      <c r="E52" s="82"/>
      <c r="F52" s="84"/>
      <c r="G52" s="12"/>
      <c r="H52" s="11">
        <v>0</v>
      </c>
    </row>
    <row r="53" spans="1:8" x14ac:dyDescent="0.25">
      <c r="A53" s="81" t="s">
        <v>45</v>
      </c>
      <c r="B53" s="85" t="s">
        <v>62</v>
      </c>
      <c r="C53" s="81" t="s">
        <v>52</v>
      </c>
      <c r="D53" s="85" t="s">
        <v>63</v>
      </c>
      <c r="E53" s="82" t="s">
        <v>43</v>
      </c>
      <c r="F53" s="84" t="s">
        <v>64</v>
      </c>
      <c r="G53" s="11">
        <v>0</v>
      </c>
      <c r="H53" s="11">
        <v>0</v>
      </c>
    </row>
    <row r="54" spans="1:8" x14ac:dyDescent="0.25">
      <c r="A54" s="81"/>
      <c r="B54" s="85"/>
      <c r="C54" s="81"/>
      <c r="D54" s="79"/>
      <c r="E54" s="82"/>
      <c r="F54" s="84"/>
      <c r="G54" s="11">
        <v>0</v>
      </c>
      <c r="H54" s="11">
        <v>0</v>
      </c>
    </row>
    <row r="55" spans="1:8" x14ac:dyDescent="0.25">
      <c r="A55" s="81"/>
      <c r="B55" s="85"/>
      <c r="C55" s="81"/>
      <c r="D55" s="79"/>
      <c r="E55" s="82"/>
      <c r="F55" s="84"/>
      <c r="G55" s="12"/>
      <c r="H55" s="11">
        <v>0</v>
      </c>
    </row>
    <row r="56" spans="1:8" x14ac:dyDescent="0.25">
      <c r="A56" s="81" t="s">
        <v>45</v>
      </c>
      <c r="B56" s="85" t="s">
        <v>65</v>
      </c>
      <c r="C56" s="85" t="s">
        <v>52</v>
      </c>
      <c r="D56" s="85" t="s">
        <v>63</v>
      </c>
      <c r="E56" s="82" t="s">
        <v>43</v>
      </c>
      <c r="F56" s="84" t="s">
        <v>64</v>
      </c>
      <c r="G56" s="11">
        <v>0</v>
      </c>
      <c r="H56" s="11">
        <v>0</v>
      </c>
    </row>
    <row r="57" spans="1:8" x14ac:dyDescent="0.25">
      <c r="A57" s="81"/>
      <c r="B57" s="85"/>
      <c r="C57" s="85"/>
      <c r="D57" s="79"/>
      <c r="E57" s="82"/>
      <c r="F57" s="84"/>
      <c r="G57" s="11">
        <v>0</v>
      </c>
      <c r="H57" s="11">
        <v>0</v>
      </c>
    </row>
    <row r="58" spans="1:8" x14ac:dyDescent="0.25">
      <c r="A58" s="81"/>
      <c r="B58" s="85"/>
      <c r="C58" s="85"/>
      <c r="D58" s="79"/>
      <c r="E58" s="82"/>
      <c r="F58" s="84"/>
      <c r="G58" s="12"/>
      <c r="H58" s="11">
        <v>0</v>
      </c>
    </row>
    <row r="59" spans="1:8" x14ac:dyDescent="0.25">
      <c r="A59" s="81" t="s">
        <v>66</v>
      </c>
      <c r="B59" s="85" t="s">
        <v>67</v>
      </c>
      <c r="C59" s="81" t="s">
        <v>68</v>
      </c>
      <c r="D59" s="81" t="s">
        <v>69</v>
      </c>
      <c r="E59" s="82" t="s">
        <v>43</v>
      </c>
      <c r="F59" s="84" t="s">
        <v>70</v>
      </c>
      <c r="G59" s="11">
        <v>1296</v>
      </c>
      <c r="H59" s="11">
        <v>2011</v>
      </c>
    </row>
    <row r="60" spans="1:8" x14ac:dyDescent="0.25">
      <c r="A60" s="81"/>
      <c r="B60" s="85"/>
      <c r="C60" s="81"/>
      <c r="D60" s="83"/>
      <c r="E60" s="82"/>
      <c r="F60" s="84"/>
      <c r="G60" s="11">
        <v>990</v>
      </c>
      <c r="H60" s="11">
        <v>0</v>
      </c>
    </row>
    <row r="61" spans="1:8" x14ac:dyDescent="0.25">
      <c r="A61" s="81"/>
      <c r="B61" s="85"/>
      <c r="C61" s="81"/>
      <c r="D61" s="83"/>
      <c r="E61" s="82"/>
      <c r="F61" s="84"/>
      <c r="G61" s="12"/>
      <c r="H61" s="11">
        <v>0</v>
      </c>
    </row>
    <row r="62" spans="1:8" ht="27" customHeight="1" x14ac:dyDescent="0.25">
      <c r="A62" s="81" t="s">
        <v>45</v>
      </c>
      <c r="B62" s="85" t="s">
        <v>71</v>
      </c>
      <c r="C62" s="81" t="s">
        <v>72</v>
      </c>
      <c r="D62" s="85" t="s">
        <v>73</v>
      </c>
      <c r="E62" s="82" t="s">
        <v>43</v>
      </c>
      <c r="F62" s="84" t="s">
        <v>74</v>
      </c>
      <c r="G62" s="11">
        <v>0</v>
      </c>
      <c r="H62" s="11">
        <v>0</v>
      </c>
    </row>
    <row r="63" spans="1:8" ht="27" customHeight="1" x14ac:dyDescent="0.25">
      <c r="A63" s="81"/>
      <c r="B63" s="85"/>
      <c r="C63" s="81"/>
      <c r="D63" s="79"/>
      <c r="E63" s="82"/>
      <c r="F63" s="84"/>
      <c r="G63" s="11">
        <v>0</v>
      </c>
      <c r="H63" s="11">
        <v>0</v>
      </c>
    </row>
    <row r="64" spans="1:8" ht="27" customHeight="1" x14ac:dyDescent="0.25">
      <c r="A64" s="81"/>
      <c r="B64" s="85"/>
      <c r="C64" s="81"/>
      <c r="D64" s="79"/>
      <c r="E64" s="82"/>
      <c r="F64" s="84"/>
      <c r="G64" s="12"/>
      <c r="H64" s="11">
        <v>0</v>
      </c>
    </row>
    <row r="65" spans="1:8" ht="27" customHeight="1" x14ac:dyDescent="0.25">
      <c r="A65" s="81" t="s">
        <v>45</v>
      </c>
      <c r="B65" s="85" t="s">
        <v>75</v>
      </c>
      <c r="C65" s="81" t="s">
        <v>72</v>
      </c>
      <c r="D65" s="85" t="s">
        <v>76</v>
      </c>
      <c r="E65" s="82" t="s">
        <v>43</v>
      </c>
      <c r="F65" s="84" t="s">
        <v>77</v>
      </c>
      <c r="G65" s="11">
        <v>0</v>
      </c>
      <c r="H65" s="11">
        <v>0</v>
      </c>
    </row>
    <row r="66" spans="1:8" ht="27" customHeight="1" x14ac:dyDescent="0.25">
      <c r="A66" s="81"/>
      <c r="B66" s="85"/>
      <c r="C66" s="81"/>
      <c r="D66" s="85"/>
      <c r="E66" s="82"/>
      <c r="F66" s="84"/>
      <c r="G66" s="11">
        <v>0</v>
      </c>
      <c r="H66" s="11">
        <v>0</v>
      </c>
    </row>
    <row r="67" spans="1:8" ht="27" customHeight="1" x14ac:dyDescent="0.25">
      <c r="A67" s="81"/>
      <c r="B67" s="85"/>
      <c r="C67" s="81"/>
      <c r="D67" s="85"/>
      <c r="E67" s="82"/>
      <c r="F67" s="84"/>
      <c r="G67" s="12"/>
      <c r="H67" s="11">
        <v>0</v>
      </c>
    </row>
    <row r="68" spans="1:8" ht="27" customHeight="1" x14ac:dyDescent="0.25">
      <c r="A68" s="81" t="s">
        <v>45</v>
      </c>
      <c r="B68" s="85" t="s">
        <v>78</v>
      </c>
      <c r="C68" s="85" t="s">
        <v>72</v>
      </c>
      <c r="D68" s="85" t="s">
        <v>79</v>
      </c>
      <c r="E68" s="82" t="s">
        <v>43</v>
      </c>
      <c r="F68" s="84" t="s">
        <v>80</v>
      </c>
      <c r="G68" s="11">
        <v>0</v>
      </c>
      <c r="H68" s="11">
        <v>0</v>
      </c>
    </row>
    <row r="69" spans="1:8" ht="27" customHeight="1" x14ac:dyDescent="0.25">
      <c r="A69" s="81"/>
      <c r="B69" s="85"/>
      <c r="C69" s="85"/>
      <c r="D69" s="79"/>
      <c r="E69" s="82"/>
      <c r="F69" s="84"/>
      <c r="G69" s="11">
        <v>0</v>
      </c>
      <c r="H69" s="11">
        <v>0</v>
      </c>
    </row>
    <row r="70" spans="1:8" ht="27" customHeight="1" x14ac:dyDescent="0.25">
      <c r="A70" s="81"/>
      <c r="B70" s="85"/>
      <c r="C70" s="85"/>
      <c r="D70" s="79"/>
      <c r="E70" s="82"/>
      <c r="F70" s="84"/>
      <c r="G70" s="12"/>
      <c r="H70" s="11">
        <v>0</v>
      </c>
    </row>
    <row r="71" spans="1:8" x14ac:dyDescent="0.25">
      <c r="A71" s="81" t="s">
        <v>45</v>
      </c>
      <c r="B71" s="85" t="s">
        <v>81</v>
      </c>
      <c r="C71" s="85" t="s">
        <v>72</v>
      </c>
      <c r="D71" s="85" t="s">
        <v>82</v>
      </c>
      <c r="E71" s="82" t="s">
        <v>43</v>
      </c>
      <c r="F71" s="84" t="s">
        <v>83</v>
      </c>
      <c r="G71" s="11">
        <v>0</v>
      </c>
      <c r="H71" s="11">
        <v>0</v>
      </c>
    </row>
    <row r="72" spans="1:8" x14ac:dyDescent="0.25">
      <c r="A72" s="81"/>
      <c r="B72" s="85"/>
      <c r="C72" s="85"/>
      <c r="D72" s="79"/>
      <c r="E72" s="82"/>
      <c r="F72" s="84"/>
      <c r="G72" s="11">
        <v>0</v>
      </c>
      <c r="H72" s="11">
        <v>0</v>
      </c>
    </row>
    <row r="73" spans="1:8" x14ac:dyDescent="0.25">
      <c r="A73" s="81"/>
      <c r="B73" s="85"/>
      <c r="C73" s="85"/>
      <c r="D73" s="79"/>
      <c r="E73" s="82"/>
      <c r="F73" s="84"/>
      <c r="G73" s="12"/>
      <c r="H73" s="11">
        <v>0</v>
      </c>
    </row>
    <row r="74" spans="1:8" ht="24.95" customHeight="1" x14ac:dyDescent="0.25">
      <c r="A74" s="81" t="s">
        <v>45</v>
      </c>
      <c r="B74" s="85" t="s">
        <v>84</v>
      </c>
      <c r="C74" s="81" t="s">
        <v>85</v>
      </c>
      <c r="D74" s="81" t="s">
        <v>86</v>
      </c>
      <c r="E74" s="82" t="s">
        <v>43</v>
      </c>
      <c r="F74" s="84" t="s">
        <v>87</v>
      </c>
      <c r="G74" s="11">
        <v>0</v>
      </c>
      <c r="H74" s="11">
        <v>0</v>
      </c>
    </row>
    <row r="75" spans="1:8" ht="24.95" customHeight="1" x14ac:dyDescent="0.25">
      <c r="A75" s="81"/>
      <c r="B75" s="85"/>
      <c r="C75" s="81"/>
      <c r="D75" s="83"/>
      <c r="E75" s="82"/>
      <c r="F75" s="84"/>
      <c r="G75" s="11">
        <v>0</v>
      </c>
      <c r="H75" s="11">
        <v>0</v>
      </c>
    </row>
    <row r="76" spans="1:8" ht="24.95" customHeight="1" x14ac:dyDescent="0.25">
      <c r="A76" s="81"/>
      <c r="B76" s="85"/>
      <c r="C76" s="81"/>
      <c r="D76" s="83"/>
      <c r="E76" s="82"/>
      <c r="F76" s="84"/>
      <c r="G76" s="12"/>
      <c r="H76" s="11">
        <v>0</v>
      </c>
    </row>
    <row r="77" spans="1:8" x14ac:dyDescent="0.25">
      <c r="A77" s="81" t="s">
        <v>45</v>
      </c>
      <c r="B77" s="85" t="s">
        <v>88</v>
      </c>
      <c r="C77" s="81" t="s">
        <v>89</v>
      </c>
      <c r="D77" s="85" t="s">
        <v>90</v>
      </c>
      <c r="E77" s="82" t="s">
        <v>43</v>
      </c>
      <c r="F77" s="84" t="s">
        <v>91</v>
      </c>
      <c r="G77" s="11">
        <v>0</v>
      </c>
      <c r="H77" s="11">
        <v>0</v>
      </c>
    </row>
    <row r="78" spans="1:8" x14ac:dyDescent="0.25">
      <c r="A78" s="81"/>
      <c r="B78" s="85"/>
      <c r="C78" s="81"/>
      <c r="D78" s="79"/>
      <c r="E78" s="82"/>
      <c r="F78" s="84"/>
      <c r="G78" s="11">
        <v>0</v>
      </c>
      <c r="H78" s="11">
        <v>0</v>
      </c>
    </row>
    <row r="79" spans="1:8" x14ac:dyDescent="0.25">
      <c r="A79" s="81"/>
      <c r="B79" s="85"/>
      <c r="C79" s="81"/>
      <c r="D79" s="79"/>
      <c r="E79" s="82"/>
      <c r="F79" s="84"/>
      <c r="G79" s="12"/>
      <c r="H79" s="11">
        <v>0</v>
      </c>
    </row>
    <row r="80" spans="1:8" x14ac:dyDescent="0.25">
      <c r="A80" s="78" t="s">
        <v>92</v>
      </c>
      <c r="B80" s="78" t="s">
        <v>93</v>
      </c>
      <c r="C80" s="86" t="s">
        <v>94</v>
      </c>
      <c r="D80" s="86" t="s">
        <v>95</v>
      </c>
      <c r="E80" s="86" t="s">
        <v>96</v>
      </c>
      <c r="F80" s="86" t="s">
        <v>97</v>
      </c>
      <c r="G80" s="13">
        <v>0</v>
      </c>
      <c r="H80" s="13">
        <v>0</v>
      </c>
    </row>
    <row r="81" spans="1:8" x14ac:dyDescent="0.25">
      <c r="A81" s="78"/>
      <c r="B81" s="78"/>
      <c r="C81" s="86"/>
      <c r="D81" s="86"/>
      <c r="E81" s="86"/>
      <c r="F81" s="86"/>
      <c r="G81" s="13">
        <v>0</v>
      </c>
      <c r="H81" s="13">
        <v>0</v>
      </c>
    </row>
    <row r="82" spans="1:8" x14ac:dyDescent="0.25">
      <c r="A82" s="78"/>
      <c r="B82" s="78"/>
      <c r="C82" s="86"/>
      <c r="D82" s="86"/>
      <c r="E82" s="86"/>
      <c r="F82" s="86"/>
      <c r="G82" s="13">
        <v>0</v>
      </c>
      <c r="H82" s="13">
        <v>0</v>
      </c>
    </row>
    <row r="83" spans="1:8" x14ac:dyDescent="0.25">
      <c r="A83" s="78" t="s">
        <v>92</v>
      </c>
      <c r="B83" s="86" t="s">
        <v>98</v>
      </c>
      <c r="C83" s="86" t="s">
        <v>99</v>
      </c>
      <c r="D83" s="86" t="s">
        <v>95</v>
      </c>
      <c r="E83" s="86" t="s">
        <v>96</v>
      </c>
      <c r="F83" s="86" t="s">
        <v>100</v>
      </c>
      <c r="G83" s="13">
        <v>0</v>
      </c>
      <c r="H83" s="13">
        <v>0</v>
      </c>
    </row>
    <row r="84" spans="1:8" x14ac:dyDescent="0.25">
      <c r="A84" s="78"/>
      <c r="B84" s="86"/>
      <c r="C84" s="86"/>
      <c r="D84" s="86"/>
      <c r="E84" s="86"/>
      <c r="F84" s="86"/>
      <c r="G84" s="13">
        <v>0</v>
      </c>
      <c r="H84" s="13">
        <v>0</v>
      </c>
    </row>
    <row r="85" spans="1:8" x14ac:dyDescent="0.25">
      <c r="A85" s="78"/>
      <c r="B85" s="86"/>
      <c r="C85" s="86"/>
      <c r="D85" s="86"/>
      <c r="E85" s="86"/>
      <c r="F85" s="86"/>
      <c r="G85" s="13">
        <v>0</v>
      </c>
      <c r="H85" s="13">
        <v>0</v>
      </c>
    </row>
    <row r="86" spans="1:8" x14ac:dyDescent="0.25">
      <c r="A86" s="78" t="s">
        <v>92</v>
      </c>
      <c r="B86" s="86" t="s">
        <v>101</v>
      </c>
      <c r="C86" s="86" t="s">
        <v>99</v>
      </c>
      <c r="D86" s="86" t="s">
        <v>95</v>
      </c>
      <c r="E86" s="86" t="s">
        <v>96</v>
      </c>
      <c r="F86" s="86" t="s">
        <v>100</v>
      </c>
      <c r="G86" s="13">
        <v>0</v>
      </c>
      <c r="H86" s="13">
        <v>0</v>
      </c>
    </row>
    <row r="87" spans="1:8" x14ac:dyDescent="0.25">
      <c r="A87" s="78"/>
      <c r="B87" s="86"/>
      <c r="C87" s="86"/>
      <c r="D87" s="86"/>
      <c r="E87" s="86"/>
      <c r="F87" s="86"/>
      <c r="G87" s="13">
        <v>599.72</v>
      </c>
      <c r="H87" s="13">
        <v>300</v>
      </c>
    </row>
    <row r="88" spans="1:8" x14ac:dyDescent="0.25">
      <c r="A88" s="78"/>
      <c r="B88" s="86"/>
      <c r="C88" s="86"/>
      <c r="D88" s="86"/>
      <c r="E88" s="86"/>
      <c r="F88" s="86"/>
      <c r="G88" s="13">
        <v>0</v>
      </c>
      <c r="H88" s="13">
        <v>0</v>
      </c>
    </row>
    <row r="89" spans="1:8" x14ac:dyDescent="0.25">
      <c r="A89" s="78" t="s">
        <v>92</v>
      </c>
      <c r="B89" s="86" t="s">
        <v>102</v>
      </c>
      <c r="C89" s="86" t="s">
        <v>103</v>
      </c>
      <c r="D89" s="86" t="s">
        <v>104</v>
      </c>
      <c r="E89" s="86" t="s">
        <v>96</v>
      </c>
      <c r="F89" s="86" t="s">
        <v>105</v>
      </c>
      <c r="G89" s="13">
        <v>0</v>
      </c>
      <c r="H89" s="13">
        <v>0</v>
      </c>
    </row>
    <row r="90" spans="1:8" x14ac:dyDescent="0.25">
      <c r="A90" s="78"/>
      <c r="B90" s="86"/>
      <c r="C90" s="86"/>
      <c r="D90" s="86"/>
      <c r="E90" s="86"/>
      <c r="F90" s="86"/>
      <c r="G90" s="13">
        <v>0</v>
      </c>
      <c r="H90" s="13">
        <v>0</v>
      </c>
    </row>
    <row r="91" spans="1:8" x14ac:dyDescent="0.25">
      <c r="A91" s="78"/>
      <c r="B91" s="86"/>
      <c r="C91" s="86"/>
      <c r="D91" s="86"/>
      <c r="E91" s="86"/>
      <c r="F91" s="86"/>
      <c r="G91" s="13">
        <v>0</v>
      </c>
      <c r="H91" s="13">
        <v>0</v>
      </c>
    </row>
    <row r="92" spans="1:8" x14ac:dyDescent="0.25">
      <c r="A92" s="78" t="s">
        <v>92</v>
      </c>
      <c r="B92" s="86" t="s">
        <v>106</v>
      </c>
      <c r="C92" s="86" t="s">
        <v>103</v>
      </c>
      <c r="D92" s="86" t="s">
        <v>104</v>
      </c>
      <c r="E92" s="86" t="s">
        <v>96</v>
      </c>
      <c r="F92" s="86" t="s">
        <v>105</v>
      </c>
      <c r="G92" s="13">
        <v>0</v>
      </c>
      <c r="H92" s="13">
        <v>0</v>
      </c>
    </row>
    <row r="93" spans="1:8" x14ac:dyDescent="0.25">
      <c r="A93" s="78"/>
      <c r="B93" s="86"/>
      <c r="C93" s="86"/>
      <c r="D93" s="86"/>
      <c r="E93" s="86"/>
      <c r="F93" s="86"/>
      <c r="G93" s="13">
        <v>0</v>
      </c>
      <c r="H93" s="13">
        <v>0</v>
      </c>
    </row>
    <row r="94" spans="1:8" x14ac:dyDescent="0.25">
      <c r="A94" s="78"/>
      <c r="B94" s="86"/>
      <c r="C94" s="86"/>
      <c r="D94" s="86"/>
      <c r="E94" s="86"/>
      <c r="F94" s="86"/>
      <c r="G94" s="13">
        <v>0</v>
      </c>
      <c r="H94" s="13">
        <v>0</v>
      </c>
    </row>
    <row r="95" spans="1:8" x14ac:dyDescent="0.25">
      <c r="A95" s="78" t="s">
        <v>92</v>
      </c>
      <c r="B95" s="86" t="s">
        <v>93</v>
      </c>
      <c r="C95" s="86" t="s">
        <v>107</v>
      </c>
      <c r="D95" s="86" t="s">
        <v>108</v>
      </c>
      <c r="E95" s="86" t="s">
        <v>96</v>
      </c>
      <c r="F95" s="86" t="s">
        <v>109</v>
      </c>
      <c r="G95" s="13">
        <v>0</v>
      </c>
      <c r="H95" s="13">
        <v>0</v>
      </c>
    </row>
    <row r="96" spans="1:8" x14ac:dyDescent="0.25">
      <c r="A96" s="78"/>
      <c r="B96" s="86"/>
      <c r="C96" s="86"/>
      <c r="D96" s="86"/>
      <c r="E96" s="86"/>
      <c r="F96" s="86"/>
      <c r="G96" s="13">
        <v>0</v>
      </c>
      <c r="H96" s="13">
        <v>0</v>
      </c>
    </row>
    <row r="97" spans="1:8" x14ac:dyDescent="0.25">
      <c r="A97" s="78"/>
      <c r="B97" s="86"/>
      <c r="C97" s="86"/>
      <c r="D97" s="86"/>
      <c r="E97" s="86"/>
      <c r="F97" s="86"/>
      <c r="G97" s="13">
        <v>0</v>
      </c>
      <c r="H97" s="13">
        <v>0</v>
      </c>
    </row>
    <row r="98" spans="1:8" x14ac:dyDescent="0.25">
      <c r="A98" s="78" t="s">
        <v>1567</v>
      </c>
      <c r="B98" s="78" t="s">
        <v>110</v>
      </c>
      <c r="C98" s="78" t="s">
        <v>111</v>
      </c>
      <c r="D98" s="78" t="s">
        <v>112</v>
      </c>
      <c r="E98" s="78" t="s">
        <v>113</v>
      </c>
      <c r="F98" s="87" t="s">
        <v>114</v>
      </c>
      <c r="G98" s="14">
        <v>0</v>
      </c>
      <c r="H98" s="14">
        <v>0</v>
      </c>
    </row>
    <row r="99" spans="1:8" x14ac:dyDescent="0.25">
      <c r="A99" s="78"/>
      <c r="B99" s="78"/>
      <c r="C99" s="78"/>
      <c r="D99" s="78"/>
      <c r="E99" s="78"/>
      <c r="F99" s="78"/>
      <c r="G99" s="14">
        <v>0</v>
      </c>
      <c r="H99" s="14">
        <v>0</v>
      </c>
    </row>
    <row r="100" spans="1:8" x14ac:dyDescent="0.25">
      <c r="A100" s="78"/>
      <c r="B100" s="78"/>
      <c r="C100" s="78"/>
      <c r="D100" s="78"/>
      <c r="E100" s="78"/>
      <c r="F100" s="78"/>
      <c r="G100" s="15">
        <v>0</v>
      </c>
      <c r="H100" s="15">
        <v>0</v>
      </c>
    </row>
    <row r="101" spans="1:8" ht="21.95" customHeight="1" x14ac:dyDescent="0.25">
      <c r="A101" s="78" t="s">
        <v>1567</v>
      </c>
      <c r="B101" s="78" t="s">
        <v>115</v>
      </c>
      <c r="C101" s="78" t="s">
        <v>116</v>
      </c>
      <c r="D101" s="78" t="s">
        <v>117</v>
      </c>
      <c r="E101" s="78" t="s">
        <v>113</v>
      </c>
      <c r="F101" s="88" t="s">
        <v>118</v>
      </c>
      <c r="G101" s="14">
        <v>0</v>
      </c>
      <c r="H101" s="14">
        <v>0</v>
      </c>
    </row>
    <row r="102" spans="1:8" ht="21.95" customHeight="1" x14ac:dyDescent="0.25">
      <c r="A102" s="78"/>
      <c r="B102" s="78"/>
      <c r="C102" s="78"/>
      <c r="D102" s="78"/>
      <c r="E102" s="78"/>
      <c r="F102" s="88"/>
      <c r="G102" s="14">
        <v>0</v>
      </c>
      <c r="H102" s="14">
        <v>0</v>
      </c>
    </row>
    <row r="103" spans="1:8" ht="21.95" customHeight="1" x14ac:dyDescent="0.25">
      <c r="A103" s="78"/>
      <c r="B103" s="78"/>
      <c r="C103" s="78"/>
      <c r="D103" s="78"/>
      <c r="E103" s="78"/>
      <c r="F103" s="88"/>
      <c r="G103" s="15">
        <v>0</v>
      </c>
      <c r="H103" s="15">
        <v>0</v>
      </c>
    </row>
    <row r="104" spans="1:8" ht="28.5" customHeight="1" x14ac:dyDescent="0.25">
      <c r="A104" s="78" t="s">
        <v>1567</v>
      </c>
      <c r="B104" s="78" t="s">
        <v>119</v>
      </c>
      <c r="C104" s="78" t="s">
        <v>111</v>
      </c>
      <c r="D104" s="78" t="s">
        <v>112</v>
      </c>
      <c r="E104" s="82" t="s">
        <v>113</v>
      </c>
      <c r="F104" s="88" t="s">
        <v>120</v>
      </c>
      <c r="G104" s="14">
        <v>0</v>
      </c>
      <c r="H104" s="14">
        <v>0</v>
      </c>
    </row>
    <row r="105" spans="1:8" x14ac:dyDescent="0.25">
      <c r="A105" s="78"/>
      <c r="B105" s="78"/>
      <c r="C105" s="78"/>
      <c r="D105" s="78"/>
      <c r="E105" s="82"/>
      <c r="F105" s="88"/>
      <c r="G105" s="14">
        <v>0</v>
      </c>
      <c r="H105" s="14">
        <v>0</v>
      </c>
    </row>
    <row r="106" spans="1:8" x14ac:dyDescent="0.25">
      <c r="A106" s="78"/>
      <c r="B106" s="78"/>
      <c r="C106" s="78"/>
      <c r="D106" s="78"/>
      <c r="E106" s="82"/>
      <c r="F106" s="88"/>
      <c r="G106" s="15">
        <v>0</v>
      </c>
      <c r="H106" s="15">
        <v>0</v>
      </c>
    </row>
    <row r="107" spans="1:8" x14ac:dyDescent="0.25">
      <c r="A107" s="78" t="s">
        <v>121</v>
      </c>
      <c r="B107" s="78" t="s">
        <v>122</v>
      </c>
      <c r="C107" s="78" t="s">
        <v>111</v>
      </c>
      <c r="D107" s="78" t="s">
        <v>112</v>
      </c>
      <c r="E107" s="82" t="s">
        <v>113</v>
      </c>
      <c r="F107" s="87">
        <v>42601</v>
      </c>
      <c r="G107" s="16">
        <v>1283</v>
      </c>
      <c r="H107" s="3" t="s">
        <v>123</v>
      </c>
    </row>
    <row r="108" spans="1:8" x14ac:dyDescent="0.25">
      <c r="A108" s="78"/>
      <c r="B108" s="78"/>
      <c r="C108" s="78"/>
      <c r="D108" s="78"/>
      <c r="E108" s="82"/>
      <c r="F108" s="78"/>
      <c r="G108" s="16">
        <v>767</v>
      </c>
      <c r="H108" s="10">
        <v>0</v>
      </c>
    </row>
    <row r="109" spans="1:8" x14ac:dyDescent="0.25">
      <c r="A109" s="78"/>
      <c r="B109" s="78"/>
      <c r="C109" s="78"/>
      <c r="D109" s="78"/>
      <c r="E109" s="82"/>
      <c r="F109" s="78"/>
      <c r="G109" s="17">
        <v>2050</v>
      </c>
      <c r="H109" s="3" t="s">
        <v>123</v>
      </c>
    </row>
    <row r="110" spans="1:8" ht="28.5" customHeight="1" x14ac:dyDescent="0.25">
      <c r="A110" s="78" t="s">
        <v>1567</v>
      </c>
      <c r="B110" s="78" t="s">
        <v>124</v>
      </c>
      <c r="C110" s="79" t="s">
        <v>111</v>
      </c>
      <c r="D110" s="79" t="s">
        <v>112</v>
      </c>
      <c r="E110" s="78" t="s">
        <v>113</v>
      </c>
      <c r="F110" s="88" t="s">
        <v>125</v>
      </c>
      <c r="G110" s="18">
        <v>1000</v>
      </c>
      <c r="H110" s="14">
        <v>0</v>
      </c>
    </row>
    <row r="111" spans="1:8" x14ac:dyDescent="0.25">
      <c r="A111" s="78"/>
      <c r="B111" s="78"/>
      <c r="C111" s="79"/>
      <c r="D111" s="79"/>
      <c r="E111" s="78"/>
      <c r="F111" s="88"/>
      <c r="G111" s="18"/>
      <c r="H111" s="14">
        <v>0</v>
      </c>
    </row>
    <row r="112" spans="1:8" x14ac:dyDescent="0.25">
      <c r="A112" s="78"/>
      <c r="B112" s="78"/>
      <c r="C112" s="79"/>
      <c r="D112" s="79"/>
      <c r="E112" s="78"/>
      <c r="F112" s="88"/>
      <c r="G112" s="19">
        <v>1000</v>
      </c>
      <c r="H112" s="15">
        <v>0</v>
      </c>
    </row>
    <row r="113" spans="1:8" ht="42.75" x14ac:dyDescent="0.25">
      <c r="A113" s="61" t="s">
        <v>126</v>
      </c>
      <c r="B113" s="61" t="s">
        <v>127</v>
      </c>
      <c r="C113" s="63" t="s">
        <v>116</v>
      </c>
      <c r="D113" s="63" t="s">
        <v>128</v>
      </c>
      <c r="E113" s="63" t="s">
        <v>1436</v>
      </c>
      <c r="F113" s="1" t="s">
        <v>129</v>
      </c>
      <c r="G113" s="20" t="s">
        <v>130</v>
      </c>
      <c r="H113" s="19" t="s">
        <v>131</v>
      </c>
    </row>
    <row r="114" spans="1:8" ht="42.75" x14ac:dyDescent="0.25">
      <c r="A114" s="61" t="s">
        <v>132</v>
      </c>
      <c r="B114" s="61" t="s">
        <v>133</v>
      </c>
      <c r="C114" s="63" t="s">
        <v>134</v>
      </c>
      <c r="D114" s="63" t="s">
        <v>112</v>
      </c>
      <c r="E114" s="63" t="s">
        <v>1436</v>
      </c>
      <c r="F114" s="1" t="s">
        <v>135</v>
      </c>
      <c r="G114" s="20" t="s">
        <v>136</v>
      </c>
      <c r="H114" s="19" t="s">
        <v>137</v>
      </c>
    </row>
    <row r="115" spans="1:8" ht="42.75" x14ac:dyDescent="0.25">
      <c r="A115" s="61" t="s">
        <v>138</v>
      </c>
      <c r="B115" s="61" t="s">
        <v>139</v>
      </c>
      <c r="C115" s="63" t="s">
        <v>134</v>
      </c>
      <c r="D115" s="63" t="s">
        <v>112</v>
      </c>
      <c r="E115" s="63" t="s">
        <v>1436</v>
      </c>
      <c r="F115" s="1" t="s">
        <v>58</v>
      </c>
      <c r="G115" s="20" t="s">
        <v>140</v>
      </c>
      <c r="H115" s="19" t="s">
        <v>141</v>
      </c>
    </row>
    <row r="116" spans="1:8" ht="42.75" x14ac:dyDescent="0.25">
      <c r="A116" s="61" t="s">
        <v>142</v>
      </c>
      <c r="B116" s="61" t="s">
        <v>143</v>
      </c>
      <c r="C116" s="63" t="s">
        <v>134</v>
      </c>
      <c r="D116" s="63" t="s">
        <v>112</v>
      </c>
      <c r="E116" s="63" t="s">
        <v>1436</v>
      </c>
      <c r="F116" s="1" t="s">
        <v>144</v>
      </c>
      <c r="G116" s="20" t="s">
        <v>145</v>
      </c>
      <c r="H116" s="19" t="s">
        <v>146</v>
      </c>
    </row>
    <row r="117" spans="1:8" ht="42.75" x14ac:dyDescent="0.25">
      <c r="A117" s="61" t="s">
        <v>126</v>
      </c>
      <c r="B117" s="61" t="s">
        <v>147</v>
      </c>
      <c r="C117" s="63" t="s">
        <v>134</v>
      </c>
      <c r="D117" s="63" t="s">
        <v>112</v>
      </c>
      <c r="E117" s="63" t="s">
        <v>1436</v>
      </c>
      <c r="F117" s="1" t="s">
        <v>148</v>
      </c>
      <c r="G117" s="20" t="s">
        <v>149</v>
      </c>
      <c r="H117" s="19" t="s">
        <v>150</v>
      </c>
    </row>
    <row r="118" spans="1:8" ht="42.75" x14ac:dyDescent="0.25">
      <c r="A118" s="61" t="s">
        <v>126</v>
      </c>
      <c r="B118" s="61" t="s">
        <v>127</v>
      </c>
      <c r="C118" s="63" t="s">
        <v>151</v>
      </c>
      <c r="D118" s="63" t="s">
        <v>128</v>
      </c>
      <c r="E118" s="63" t="s">
        <v>1436</v>
      </c>
      <c r="F118" s="1" t="s">
        <v>83</v>
      </c>
      <c r="G118" s="20" t="s">
        <v>130</v>
      </c>
      <c r="H118" s="19" t="s">
        <v>131</v>
      </c>
    </row>
    <row r="119" spans="1:8" ht="42.75" x14ac:dyDescent="0.25">
      <c r="A119" s="61" t="s">
        <v>152</v>
      </c>
      <c r="B119" s="61" t="s">
        <v>153</v>
      </c>
      <c r="C119" s="63" t="s">
        <v>154</v>
      </c>
      <c r="D119" s="63" t="s">
        <v>155</v>
      </c>
      <c r="E119" s="63" t="s">
        <v>1436</v>
      </c>
      <c r="F119" s="1" t="s">
        <v>156</v>
      </c>
      <c r="G119" s="20" t="s">
        <v>157</v>
      </c>
      <c r="H119" s="19" t="s">
        <v>158</v>
      </c>
    </row>
    <row r="120" spans="1:8" ht="15" customHeight="1" x14ac:dyDescent="0.25">
      <c r="A120" s="78" t="s">
        <v>163</v>
      </c>
      <c r="B120" s="78" t="s">
        <v>159</v>
      </c>
      <c r="C120" s="78" t="s">
        <v>134</v>
      </c>
      <c r="D120" s="78" t="s">
        <v>160</v>
      </c>
      <c r="E120" s="78" t="s">
        <v>161</v>
      </c>
      <c r="F120" s="78" t="s">
        <v>162</v>
      </c>
      <c r="G120" s="21">
        <v>1639</v>
      </c>
      <c r="H120" s="21"/>
    </row>
    <row r="121" spans="1:8" x14ac:dyDescent="0.25">
      <c r="A121" s="78"/>
      <c r="B121" s="78"/>
      <c r="C121" s="78"/>
      <c r="D121" s="78"/>
      <c r="E121" s="82"/>
      <c r="F121" s="78"/>
      <c r="G121" s="21">
        <v>2000</v>
      </c>
      <c r="H121" s="21">
        <v>297</v>
      </c>
    </row>
    <row r="122" spans="1:8" x14ac:dyDescent="0.25">
      <c r="A122" s="78"/>
      <c r="B122" s="78"/>
      <c r="C122" s="78"/>
      <c r="D122" s="78"/>
      <c r="E122" s="82"/>
      <c r="F122" s="78"/>
      <c r="G122" s="21"/>
      <c r="H122" s="21"/>
    </row>
    <row r="123" spans="1:8" ht="15" customHeight="1" x14ac:dyDescent="0.25">
      <c r="A123" s="78" t="s">
        <v>163</v>
      </c>
      <c r="B123" s="78" t="s">
        <v>164</v>
      </c>
      <c r="C123" s="78" t="s">
        <v>134</v>
      </c>
      <c r="D123" s="78" t="s">
        <v>160</v>
      </c>
      <c r="E123" s="78" t="s">
        <v>161</v>
      </c>
      <c r="F123" s="78" t="s">
        <v>165</v>
      </c>
      <c r="G123" s="21">
        <v>0</v>
      </c>
      <c r="H123" s="21"/>
    </row>
    <row r="124" spans="1:8" x14ac:dyDescent="0.25">
      <c r="A124" s="78"/>
      <c r="B124" s="78"/>
      <c r="C124" s="78"/>
      <c r="D124" s="78"/>
      <c r="E124" s="82"/>
      <c r="F124" s="78"/>
      <c r="G124" s="21">
        <v>0</v>
      </c>
      <c r="H124" s="21">
        <v>909</v>
      </c>
    </row>
    <row r="125" spans="1:8" x14ac:dyDescent="0.25">
      <c r="A125" s="78"/>
      <c r="B125" s="78"/>
      <c r="C125" s="78"/>
      <c r="D125" s="78"/>
      <c r="E125" s="82"/>
      <c r="F125" s="78"/>
      <c r="G125" s="21"/>
      <c r="H125" s="21"/>
    </row>
    <row r="126" spans="1:8" ht="15" customHeight="1" x14ac:dyDescent="0.25">
      <c r="A126" s="78" t="s">
        <v>163</v>
      </c>
      <c r="B126" s="78" t="s">
        <v>166</v>
      </c>
      <c r="C126" s="78" t="s">
        <v>134</v>
      </c>
      <c r="D126" s="78" t="s">
        <v>160</v>
      </c>
      <c r="E126" s="78" t="s">
        <v>161</v>
      </c>
      <c r="F126" s="78" t="s">
        <v>167</v>
      </c>
      <c r="G126" s="21">
        <v>0</v>
      </c>
      <c r="H126" s="21"/>
    </row>
    <row r="127" spans="1:8" x14ac:dyDescent="0.25">
      <c r="A127" s="78"/>
      <c r="B127" s="78"/>
      <c r="C127" s="78"/>
      <c r="D127" s="78"/>
      <c r="E127" s="82"/>
      <c r="F127" s="78"/>
      <c r="G127" s="21">
        <v>999.99</v>
      </c>
      <c r="H127" s="21">
        <v>332</v>
      </c>
    </row>
    <row r="128" spans="1:8" x14ac:dyDescent="0.25">
      <c r="A128" s="78"/>
      <c r="B128" s="78"/>
      <c r="C128" s="78"/>
      <c r="D128" s="78"/>
      <c r="E128" s="82"/>
      <c r="F128" s="78"/>
      <c r="G128" s="21">
        <v>0</v>
      </c>
      <c r="H128" s="21"/>
    </row>
    <row r="129" spans="1:8" ht="15" customHeight="1" x14ac:dyDescent="0.25">
      <c r="A129" s="78" t="s">
        <v>163</v>
      </c>
      <c r="B129" s="78" t="s">
        <v>168</v>
      </c>
      <c r="C129" s="78" t="s">
        <v>134</v>
      </c>
      <c r="D129" s="78" t="s">
        <v>160</v>
      </c>
      <c r="E129" s="78" t="s">
        <v>161</v>
      </c>
      <c r="F129" s="78" t="s">
        <v>169</v>
      </c>
      <c r="G129" s="21">
        <v>0</v>
      </c>
      <c r="H129" s="21"/>
    </row>
    <row r="130" spans="1:8" x14ac:dyDescent="0.25">
      <c r="A130" s="78"/>
      <c r="B130" s="78"/>
      <c r="C130" s="78"/>
      <c r="D130" s="78"/>
      <c r="E130" s="82"/>
      <c r="F130" s="78"/>
      <c r="G130" s="21">
        <v>2000</v>
      </c>
      <c r="H130" s="21">
        <v>664</v>
      </c>
    </row>
    <row r="131" spans="1:8" x14ac:dyDescent="0.25">
      <c r="A131" s="78"/>
      <c r="B131" s="78"/>
      <c r="C131" s="78"/>
      <c r="D131" s="78"/>
      <c r="E131" s="82"/>
      <c r="F131" s="78"/>
      <c r="G131" s="21">
        <v>0</v>
      </c>
      <c r="H131" s="21"/>
    </row>
    <row r="132" spans="1:8" ht="15" customHeight="1" x14ac:dyDescent="0.25">
      <c r="A132" s="78" t="s">
        <v>174</v>
      </c>
      <c r="B132" s="78" t="s">
        <v>170</v>
      </c>
      <c r="C132" s="78" t="s">
        <v>171</v>
      </c>
      <c r="D132" s="78" t="s">
        <v>172</v>
      </c>
      <c r="E132" s="78" t="s">
        <v>161</v>
      </c>
      <c r="F132" s="78" t="s">
        <v>173</v>
      </c>
      <c r="G132" s="21">
        <v>0</v>
      </c>
      <c r="H132" s="21"/>
    </row>
    <row r="133" spans="1:8" x14ac:dyDescent="0.25">
      <c r="A133" s="78"/>
      <c r="B133" s="78"/>
      <c r="C133" s="78"/>
      <c r="D133" s="78"/>
      <c r="E133" s="82"/>
      <c r="F133" s="78"/>
      <c r="G133" s="21">
        <v>262</v>
      </c>
      <c r="H133" s="21">
        <v>1414</v>
      </c>
    </row>
    <row r="134" spans="1:8" x14ac:dyDescent="0.25">
      <c r="A134" s="78"/>
      <c r="B134" s="78"/>
      <c r="C134" s="78"/>
      <c r="D134" s="78"/>
      <c r="E134" s="82"/>
      <c r="F134" s="78"/>
      <c r="G134" s="21">
        <v>0</v>
      </c>
      <c r="H134" s="21"/>
    </row>
    <row r="135" spans="1:8" ht="15" customHeight="1" x14ac:dyDescent="0.25">
      <c r="A135" s="78" t="s">
        <v>163</v>
      </c>
      <c r="B135" s="78" t="s">
        <v>175</v>
      </c>
      <c r="C135" s="78" t="s">
        <v>171</v>
      </c>
      <c r="D135" s="78" t="s">
        <v>172</v>
      </c>
      <c r="E135" s="78" t="s">
        <v>161</v>
      </c>
      <c r="F135" s="78" t="s">
        <v>176</v>
      </c>
      <c r="G135" s="21">
        <v>1180</v>
      </c>
      <c r="H135" s="21"/>
    </row>
    <row r="136" spans="1:8" x14ac:dyDescent="0.25">
      <c r="A136" s="78"/>
      <c r="B136" s="78"/>
      <c r="C136" s="78"/>
      <c r="D136" s="78"/>
      <c r="E136" s="82"/>
      <c r="F136" s="78"/>
      <c r="G136" s="21">
        <v>482</v>
      </c>
      <c r="H136" s="21">
        <v>712</v>
      </c>
    </row>
    <row r="137" spans="1:8" x14ac:dyDescent="0.25">
      <c r="A137" s="78"/>
      <c r="B137" s="78"/>
      <c r="C137" s="78"/>
      <c r="D137" s="78"/>
      <c r="E137" s="82"/>
      <c r="F137" s="78"/>
      <c r="G137" s="21"/>
      <c r="H137" s="21"/>
    </row>
    <row r="138" spans="1:8" x14ac:dyDescent="0.25">
      <c r="A138" s="79" t="s">
        <v>177</v>
      </c>
      <c r="B138" s="79" t="s">
        <v>178</v>
      </c>
      <c r="C138" s="79" t="s">
        <v>179</v>
      </c>
      <c r="D138" s="79" t="s">
        <v>1567</v>
      </c>
      <c r="E138" s="79" t="s">
        <v>180</v>
      </c>
      <c r="F138" s="79" t="s">
        <v>181</v>
      </c>
      <c r="G138" s="19">
        <v>0</v>
      </c>
      <c r="H138" s="19">
        <v>0</v>
      </c>
    </row>
    <row r="139" spans="1:8" x14ac:dyDescent="0.25">
      <c r="A139" s="79"/>
      <c r="B139" s="79"/>
      <c r="C139" s="79"/>
      <c r="D139" s="79"/>
      <c r="E139" s="79"/>
      <c r="F139" s="79"/>
      <c r="G139" s="19">
        <v>0</v>
      </c>
      <c r="H139" s="19">
        <v>0</v>
      </c>
    </row>
    <row r="140" spans="1:8" x14ac:dyDescent="0.25">
      <c r="A140" s="79"/>
      <c r="B140" s="79"/>
      <c r="C140" s="79"/>
      <c r="D140" s="79"/>
      <c r="E140" s="79"/>
      <c r="F140" s="79"/>
      <c r="G140" s="19">
        <v>0</v>
      </c>
      <c r="H140" s="19">
        <v>0</v>
      </c>
    </row>
    <row r="141" spans="1:8" x14ac:dyDescent="0.25">
      <c r="A141" s="79" t="s">
        <v>182</v>
      </c>
      <c r="B141" s="79" t="s">
        <v>183</v>
      </c>
      <c r="C141" s="79" t="s">
        <v>184</v>
      </c>
      <c r="D141" s="79" t="s">
        <v>1567</v>
      </c>
      <c r="E141" s="79" t="s">
        <v>180</v>
      </c>
      <c r="F141" s="89" t="s">
        <v>97</v>
      </c>
      <c r="G141" s="19">
        <v>0</v>
      </c>
      <c r="H141" s="19">
        <v>0</v>
      </c>
    </row>
    <row r="142" spans="1:8" x14ac:dyDescent="0.25">
      <c r="A142" s="79"/>
      <c r="B142" s="79"/>
      <c r="C142" s="79"/>
      <c r="D142" s="79"/>
      <c r="E142" s="79"/>
      <c r="F142" s="79"/>
      <c r="G142" s="19">
        <v>0</v>
      </c>
      <c r="H142" s="19">
        <v>0</v>
      </c>
    </row>
    <row r="143" spans="1:8" x14ac:dyDescent="0.25">
      <c r="A143" s="79"/>
      <c r="B143" s="79"/>
      <c r="C143" s="79"/>
      <c r="D143" s="79"/>
      <c r="E143" s="79"/>
      <c r="F143" s="79"/>
      <c r="G143" s="19">
        <v>0</v>
      </c>
      <c r="H143" s="19">
        <v>0</v>
      </c>
    </row>
    <row r="144" spans="1:8" x14ac:dyDescent="0.25">
      <c r="A144" s="79" t="s">
        <v>185</v>
      </c>
      <c r="B144" s="79" t="s">
        <v>186</v>
      </c>
      <c r="C144" s="79" t="s">
        <v>184</v>
      </c>
      <c r="D144" s="79" t="s">
        <v>1567</v>
      </c>
      <c r="E144" s="79" t="s">
        <v>180</v>
      </c>
      <c r="F144" s="89" t="s">
        <v>97</v>
      </c>
      <c r="G144" s="19">
        <v>0</v>
      </c>
      <c r="H144" s="19">
        <v>0</v>
      </c>
    </row>
    <row r="145" spans="1:8" x14ac:dyDescent="0.25">
      <c r="A145" s="79"/>
      <c r="B145" s="79"/>
      <c r="C145" s="79"/>
      <c r="D145" s="79"/>
      <c r="E145" s="79"/>
      <c r="F145" s="79"/>
      <c r="G145" s="19">
        <v>0</v>
      </c>
      <c r="H145" s="19">
        <v>0</v>
      </c>
    </row>
    <row r="146" spans="1:8" x14ac:dyDescent="0.25">
      <c r="A146" s="79"/>
      <c r="B146" s="79"/>
      <c r="C146" s="79"/>
      <c r="D146" s="79"/>
      <c r="E146" s="79"/>
      <c r="F146" s="79"/>
      <c r="G146" s="19">
        <v>0</v>
      </c>
      <c r="H146" s="19">
        <v>0</v>
      </c>
    </row>
    <row r="147" spans="1:8" x14ac:dyDescent="0.25">
      <c r="A147" s="79" t="s">
        <v>187</v>
      </c>
      <c r="B147" s="79" t="s">
        <v>188</v>
      </c>
      <c r="C147" s="79" t="s">
        <v>184</v>
      </c>
      <c r="D147" s="79" t="s">
        <v>1567</v>
      </c>
      <c r="E147" s="79" t="s">
        <v>180</v>
      </c>
      <c r="F147" s="89" t="s">
        <v>97</v>
      </c>
      <c r="G147" s="19">
        <v>0</v>
      </c>
      <c r="H147" s="19">
        <v>0</v>
      </c>
    </row>
    <row r="148" spans="1:8" x14ac:dyDescent="0.25">
      <c r="A148" s="79"/>
      <c r="B148" s="79"/>
      <c r="C148" s="79"/>
      <c r="D148" s="79"/>
      <c r="E148" s="79"/>
      <c r="F148" s="79"/>
      <c r="G148" s="19">
        <v>0</v>
      </c>
      <c r="H148" s="19">
        <v>0</v>
      </c>
    </row>
    <row r="149" spans="1:8" x14ac:dyDescent="0.25">
      <c r="A149" s="79"/>
      <c r="B149" s="79"/>
      <c r="C149" s="79"/>
      <c r="D149" s="79"/>
      <c r="E149" s="79"/>
      <c r="F149" s="79"/>
      <c r="G149" s="19">
        <v>0</v>
      </c>
      <c r="H149" s="19">
        <v>0</v>
      </c>
    </row>
    <row r="150" spans="1:8" x14ac:dyDescent="0.25">
      <c r="A150" s="79" t="s">
        <v>189</v>
      </c>
      <c r="B150" s="79" t="s">
        <v>190</v>
      </c>
      <c r="C150" s="79" t="s">
        <v>191</v>
      </c>
      <c r="D150" s="79" t="s">
        <v>1567</v>
      </c>
      <c r="E150" s="79" t="s">
        <v>180</v>
      </c>
      <c r="F150" s="89" t="s">
        <v>58</v>
      </c>
      <c r="G150" s="19">
        <v>0</v>
      </c>
      <c r="H150" s="19">
        <v>3233.16</v>
      </c>
    </row>
    <row r="151" spans="1:8" x14ac:dyDescent="0.25">
      <c r="A151" s="79"/>
      <c r="B151" s="79"/>
      <c r="C151" s="79"/>
      <c r="D151" s="79"/>
      <c r="E151" s="79"/>
      <c r="F151" s="79"/>
      <c r="G151" s="19">
        <v>1160</v>
      </c>
      <c r="H151" s="19">
        <v>0</v>
      </c>
    </row>
    <row r="152" spans="1:8" x14ac:dyDescent="0.25">
      <c r="A152" s="79"/>
      <c r="B152" s="79"/>
      <c r="C152" s="79"/>
      <c r="D152" s="79"/>
      <c r="E152" s="79"/>
      <c r="F152" s="79"/>
      <c r="G152" s="19">
        <v>0</v>
      </c>
      <c r="H152" s="19">
        <v>0</v>
      </c>
    </row>
    <row r="153" spans="1:8" x14ac:dyDescent="0.25">
      <c r="A153" s="79" t="s">
        <v>192</v>
      </c>
      <c r="B153" s="79" t="s">
        <v>193</v>
      </c>
      <c r="C153" s="79" t="s">
        <v>191</v>
      </c>
      <c r="D153" s="79" t="s">
        <v>1567</v>
      </c>
      <c r="E153" s="79" t="s">
        <v>180</v>
      </c>
      <c r="F153" s="89" t="s">
        <v>144</v>
      </c>
      <c r="G153" s="19">
        <v>1190</v>
      </c>
      <c r="H153" s="19">
        <v>3608.26</v>
      </c>
    </row>
    <row r="154" spans="1:8" x14ac:dyDescent="0.25">
      <c r="A154" s="79"/>
      <c r="B154" s="79"/>
      <c r="C154" s="79"/>
      <c r="D154" s="79"/>
      <c r="E154" s="79"/>
      <c r="F154" s="79"/>
      <c r="G154" s="19">
        <v>1129</v>
      </c>
      <c r="H154" s="19">
        <v>0</v>
      </c>
    </row>
    <row r="155" spans="1:8" x14ac:dyDescent="0.25">
      <c r="A155" s="79"/>
      <c r="B155" s="79"/>
      <c r="C155" s="79"/>
      <c r="D155" s="79"/>
      <c r="E155" s="79"/>
      <c r="F155" s="79"/>
      <c r="G155" s="19">
        <v>0</v>
      </c>
      <c r="H155" s="19">
        <v>0</v>
      </c>
    </row>
    <row r="156" spans="1:8" x14ac:dyDescent="0.25">
      <c r="A156" s="79" t="s">
        <v>194</v>
      </c>
      <c r="B156" s="79" t="s">
        <v>195</v>
      </c>
      <c r="C156" s="79" t="s">
        <v>191</v>
      </c>
      <c r="D156" s="79" t="s">
        <v>1567</v>
      </c>
      <c r="E156" s="79" t="s">
        <v>180</v>
      </c>
      <c r="F156" s="89" t="s">
        <v>156</v>
      </c>
      <c r="G156" s="19">
        <v>1012</v>
      </c>
      <c r="H156" s="19">
        <v>0</v>
      </c>
    </row>
    <row r="157" spans="1:8" x14ac:dyDescent="0.25">
      <c r="A157" s="79"/>
      <c r="B157" s="79"/>
      <c r="C157" s="79"/>
      <c r="D157" s="79"/>
      <c r="E157" s="79"/>
      <c r="F157" s="79"/>
      <c r="G157" s="19">
        <v>1101</v>
      </c>
      <c r="H157" s="19">
        <v>364.55</v>
      </c>
    </row>
    <row r="158" spans="1:8" x14ac:dyDescent="0.25">
      <c r="A158" s="79"/>
      <c r="B158" s="79"/>
      <c r="C158" s="79"/>
      <c r="D158" s="79"/>
      <c r="E158" s="79"/>
      <c r="F158" s="79"/>
      <c r="G158" s="19">
        <v>0</v>
      </c>
      <c r="H158" s="19">
        <v>0</v>
      </c>
    </row>
    <row r="159" spans="1:8" ht="20.100000000000001" customHeight="1" x14ac:dyDescent="0.25">
      <c r="A159" s="79" t="s">
        <v>196</v>
      </c>
      <c r="B159" s="79" t="s">
        <v>197</v>
      </c>
      <c r="C159" s="79" t="s">
        <v>198</v>
      </c>
      <c r="D159" s="79" t="s">
        <v>1567</v>
      </c>
      <c r="E159" s="79" t="s">
        <v>180</v>
      </c>
      <c r="F159" s="89" t="s">
        <v>100</v>
      </c>
      <c r="G159" s="19">
        <v>0</v>
      </c>
      <c r="H159" s="19">
        <v>0</v>
      </c>
    </row>
    <row r="160" spans="1:8" ht="20.100000000000001" customHeight="1" x14ac:dyDescent="0.25">
      <c r="A160" s="79"/>
      <c r="B160" s="79"/>
      <c r="C160" s="79"/>
      <c r="D160" s="79"/>
      <c r="E160" s="79"/>
      <c r="F160" s="89"/>
      <c r="G160" s="19">
        <v>0</v>
      </c>
      <c r="H160" s="19">
        <v>0</v>
      </c>
    </row>
    <row r="161" spans="1:8" ht="20.100000000000001" customHeight="1" x14ac:dyDescent="0.25">
      <c r="A161" s="79"/>
      <c r="B161" s="79"/>
      <c r="C161" s="79"/>
      <c r="D161" s="79"/>
      <c r="E161" s="79"/>
      <c r="F161" s="89"/>
      <c r="G161" s="19">
        <v>0</v>
      </c>
      <c r="H161" s="19">
        <v>0</v>
      </c>
    </row>
    <row r="162" spans="1:8" x14ac:dyDescent="0.25">
      <c r="A162" s="79" t="s">
        <v>199</v>
      </c>
      <c r="B162" s="79" t="s">
        <v>200</v>
      </c>
      <c r="C162" s="79" t="s">
        <v>201</v>
      </c>
      <c r="D162" s="79" t="s">
        <v>1567</v>
      </c>
      <c r="E162" s="79" t="s">
        <v>180</v>
      </c>
      <c r="F162" s="89" t="s">
        <v>61</v>
      </c>
      <c r="G162" s="19">
        <v>2312</v>
      </c>
      <c r="H162" s="19">
        <v>3808</v>
      </c>
    </row>
    <row r="163" spans="1:8" x14ac:dyDescent="0.25">
      <c r="A163" s="79"/>
      <c r="B163" s="79"/>
      <c r="C163" s="79"/>
      <c r="D163" s="79"/>
      <c r="E163" s="79"/>
      <c r="F163" s="89"/>
      <c r="G163" s="19">
        <v>1224</v>
      </c>
      <c r="H163" s="19">
        <v>0</v>
      </c>
    </row>
    <row r="164" spans="1:8" x14ac:dyDescent="0.25">
      <c r="A164" s="79"/>
      <c r="B164" s="79"/>
      <c r="C164" s="79"/>
      <c r="D164" s="79"/>
      <c r="E164" s="79"/>
      <c r="F164" s="89"/>
      <c r="G164" s="19">
        <v>0</v>
      </c>
      <c r="H164" s="19">
        <v>0</v>
      </c>
    </row>
    <row r="165" spans="1:8" x14ac:dyDescent="0.25">
      <c r="A165" s="79" t="s">
        <v>202</v>
      </c>
      <c r="B165" s="79" t="s">
        <v>203</v>
      </c>
      <c r="C165" s="79" t="s">
        <v>201</v>
      </c>
      <c r="D165" s="79" t="s">
        <v>1567</v>
      </c>
      <c r="E165" s="79" t="s">
        <v>180</v>
      </c>
      <c r="F165" s="89" t="s">
        <v>64</v>
      </c>
      <c r="G165" s="19">
        <v>2979</v>
      </c>
      <c r="H165" s="19">
        <v>5103</v>
      </c>
    </row>
    <row r="166" spans="1:8" x14ac:dyDescent="0.25">
      <c r="A166" s="79"/>
      <c r="B166" s="79"/>
      <c r="C166" s="79"/>
      <c r="D166" s="79"/>
      <c r="E166" s="79"/>
      <c r="F166" s="89"/>
      <c r="G166" s="19">
        <v>924</v>
      </c>
      <c r="H166" s="19">
        <v>504</v>
      </c>
    </row>
    <row r="167" spans="1:8" x14ac:dyDescent="0.25">
      <c r="A167" s="79"/>
      <c r="B167" s="79"/>
      <c r="C167" s="79"/>
      <c r="D167" s="79"/>
      <c r="E167" s="79"/>
      <c r="F167" s="89"/>
      <c r="G167" s="19">
        <v>0</v>
      </c>
      <c r="H167" s="19">
        <v>0</v>
      </c>
    </row>
    <row r="168" spans="1:8" x14ac:dyDescent="0.25">
      <c r="A168" s="79" t="s">
        <v>204</v>
      </c>
      <c r="B168" s="79" t="s">
        <v>205</v>
      </c>
      <c r="C168" s="79" t="s">
        <v>206</v>
      </c>
      <c r="D168" s="79" t="s">
        <v>1567</v>
      </c>
      <c r="E168" s="79" t="s">
        <v>180</v>
      </c>
      <c r="F168" s="89" t="s">
        <v>105</v>
      </c>
      <c r="G168" s="19">
        <v>0</v>
      </c>
      <c r="H168" s="19">
        <v>0</v>
      </c>
    </row>
    <row r="169" spans="1:8" x14ac:dyDescent="0.25">
      <c r="A169" s="79"/>
      <c r="B169" s="79"/>
      <c r="C169" s="79"/>
      <c r="D169" s="79"/>
      <c r="E169" s="79"/>
      <c r="F169" s="89"/>
      <c r="G169" s="19">
        <v>0</v>
      </c>
      <c r="H169" s="19">
        <v>0</v>
      </c>
    </row>
    <row r="170" spans="1:8" x14ac:dyDescent="0.25">
      <c r="A170" s="79"/>
      <c r="B170" s="79"/>
      <c r="C170" s="79"/>
      <c r="D170" s="79"/>
      <c r="E170" s="79"/>
      <c r="F170" s="89"/>
      <c r="G170" s="19">
        <v>0</v>
      </c>
      <c r="H170" s="19">
        <v>0</v>
      </c>
    </row>
    <row r="171" spans="1:8" ht="20.100000000000001" customHeight="1" x14ac:dyDescent="0.25">
      <c r="A171" s="79" t="s">
        <v>207</v>
      </c>
      <c r="B171" s="79" t="s">
        <v>208</v>
      </c>
      <c r="C171" s="79" t="s">
        <v>209</v>
      </c>
      <c r="D171" s="79" t="s">
        <v>1567</v>
      </c>
      <c r="E171" s="79" t="s">
        <v>180</v>
      </c>
      <c r="F171" s="89" t="s">
        <v>109</v>
      </c>
      <c r="G171" s="19">
        <v>1590</v>
      </c>
      <c r="H171" s="19">
        <v>2880.17</v>
      </c>
    </row>
    <row r="172" spans="1:8" ht="20.100000000000001" customHeight="1" x14ac:dyDescent="0.25">
      <c r="A172" s="79"/>
      <c r="B172" s="79"/>
      <c r="C172" s="79"/>
      <c r="D172" s="79"/>
      <c r="E172" s="79"/>
      <c r="F172" s="89"/>
      <c r="G172" s="19">
        <v>473</v>
      </c>
      <c r="H172" s="19">
        <v>333.97</v>
      </c>
    </row>
    <row r="173" spans="1:8" ht="20.100000000000001" customHeight="1" x14ac:dyDescent="0.25">
      <c r="A173" s="79"/>
      <c r="B173" s="79"/>
      <c r="C173" s="79"/>
      <c r="D173" s="79"/>
      <c r="E173" s="79"/>
      <c r="F173" s="89"/>
      <c r="G173" s="19">
        <v>0</v>
      </c>
      <c r="H173" s="19">
        <v>0</v>
      </c>
    </row>
    <row r="174" spans="1:8" x14ac:dyDescent="0.25">
      <c r="A174" s="79" t="s">
        <v>210</v>
      </c>
      <c r="B174" s="79" t="s">
        <v>195</v>
      </c>
      <c r="C174" s="79" t="s">
        <v>211</v>
      </c>
      <c r="D174" s="79" t="s">
        <v>1567</v>
      </c>
      <c r="E174" s="79" t="s">
        <v>180</v>
      </c>
      <c r="F174" s="89" t="s">
        <v>212</v>
      </c>
      <c r="G174" s="19">
        <v>1005</v>
      </c>
      <c r="H174" s="19">
        <v>0</v>
      </c>
    </row>
    <row r="175" spans="1:8" x14ac:dyDescent="0.25">
      <c r="A175" s="79"/>
      <c r="B175" s="79"/>
      <c r="C175" s="79"/>
      <c r="D175" s="79"/>
      <c r="E175" s="79"/>
      <c r="F175" s="89"/>
      <c r="G175" s="19">
        <v>1000</v>
      </c>
      <c r="H175" s="19">
        <v>550</v>
      </c>
    </row>
    <row r="176" spans="1:8" x14ac:dyDescent="0.25">
      <c r="A176" s="79"/>
      <c r="B176" s="79"/>
      <c r="C176" s="79"/>
      <c r="D176" s="79"/>
      <c r="E176" s="79"/>
      <c r="F176" s="89"/>
      <c r="G176" s="19">
        <v>0</v>
      </c>
      <c r="H176" s="19">
        <v>0</v>
      </c>
    </row>
    <row r="177" spans="1:8" x14ac:dyDescent="0.25">
      <c r="A177" s="79" t="s">
        <v>213</v>
      </c>
      <c r="B177" s="79" t="s">
        <v>214</v>
      </c>
      <c r="C177" s="79" t="s">
        <v>211</v>
      </c>
      <c r="D177" s="79" t="s">
        <v>1567</v>
      </c>
      <c r="E177" s="79" t="s">
        <v>180</v>
      </c>
      <c r="F177" s="89" t="s">
        <v>212</v>
      </c>
      <c r="G177" s="19">
        <v>0</v>
      </c>
      <c r="H177" s="19">
        <v>0</v>
      </c>
    </row>
    <row r="178" spans="1:8" x14ac:dyDescent="0.25">
      <c r="A178" s="79"/>
      <c r="B178" s="79"/>
      <c r="C178" s="79"/>
      <c r="D178" s="79"/>
      <c r="E178" s="79"/>
      <c r="F178" s="89"/>
      <c r="G178" s="19">
        <v>0</v>
      </c>
      <c r="H178" s="19">
        <v>0</v>
      </c>
    </row>
    <row r="179" spans="1:8" x14ac:dyDescent="0.25">
      <c r="A179" s="79"/>
      <c r="B179" s="79"/>
      <c r="C179" s="79"/>
      <c r="D179" s="79"/>
      <c r="E179" s="79"/>
      <c r="F179" s="89"/>
      <c r="G179" s="19">
        <v>0</v>
      </c>
      <c r="H179" s="19">
        <v>0</v>
      </c>
    </row>
    <row r="180" spans="1:8" x14ac:dyDescent="0.25">
      <c r="A180" s="79" t="s">
        <v>215</v>
      </c>
      <c r="B180" s="79" t="s">
        <v>216</v>
      </c>
      <c r="C180" s="79" t="s">
        <v>211</v>
      </c>
      <c r="D180" s="79" t="s">
        <v>1567</v>
      </c>
      <c r="E180" s="79" t="s">
        <v>180</v>
      </c>
      <c r="F180" s="89" t="s">
        <v>212</v>
      </c>
      <c r="G180" s="19">
        <v>0</v>
      </c>
      <c r="H180" s="19">
        <v>0</v>
      </c>
    </row>
    <row r="181" spans="1:8" x14ac:dyDescent="0.25">
      <c r="A181" s="79"/>
      <c r="B181" s="79"/>
      <c r="C181" s="79"/>
      <c r="D181" s="79"/>
      <c r="E181" s="79"/>
      <c r="F181" s="89"/>
      <c r="G181" s="19">
        <v>0</v>
      </c>
      <c r="H181" s="19">
        <v>0</v>
      </c>
    </row>
    <row r="182" spans="1:8" x14ac:dyDescent="0.25">
      <c r="A182" s="79"/>
      <c r="B182" s="79"/>
      <c r="C182" s="79"/>
      <c r="D182" s="79"/>
      <c r="E182" s="79"/>
      <c r="F182" s="89"/>
      <c r="G182" s="19">
        <v>0</v>
      </c>
      <c r="H182" s="19">
        <v>0</v>
      </c>
    </row>
    <row r="183" spans="1:8" x14ac:dyDescent="0.25">
      <c r="A183" s="79" t="s">
        <v>217</v>
      </c>
      <c r="B183" s="79" t="s">
        <v>218</v>
      </c>
      <c r="C183" s="79" t="s">
        <v>211</v>
      </c>
      <c r="D183" s="79" t="s">
        <v>1567</v>
      </c>
      <c r="E183" s="79" t="s">
        <v>180</v>
      </c>
      <c r="F183" s="89" t="s">
        <v>212</v>
      </c>
      <c r="G183" s="19">
        <v>0</v>
      </c>
      <c r="H183" s="19">
        <v>0</v>
      </c>
    </row>
    <row r="184" spans="1:8" x14ac:dyDescent="0.25">
      <c r="A184" s="79"/>
      <c r="B184" s="79"/>
      <c r="C184" s="79"/>
      <c r="D184" s="79"/>
      <c r="E184" s="79"/>
      <c r="F184" s="89"/>
      <c r="G184" s="19">
        <v>0</v>
      </c>
      <c r="H184" s="19">
        <v>0</v>
      </c>
    </row>
    <row r="185" spans="1:8" x14ac:dyDescent="0.25">
      <c r="A185" s="79"/>
      <c r="B185" s="79"/>
      <c r="C185" s="79"/>
      <c r="D185" s="79"/>
      <c r="E185" s="79"/>
      <c r="F185" s="89"/>
      <c r="G185" s="19">
        <v>0</v>
      </c>
      <c r="H185" s="19">
        <v>0</v>
      </c>
    </row>
    <row r="186" spans="1:8" ht="42.75" x14ac:dyDescent="0.25">
      <c r="A186" s="61" t="s">
        <v>219</v>
      </c>
      <c r="B186" s="61" t="s">
        <v>220</v>
      </c>
      <c r="C186" s="61" t="s">
        <v>221</v>
      </c>
      <c r="D186" s="61" t="s">
        <v>222</v>
      </c>
      <c r="E186" s="61" t="s">
        <v>223</v>
      </c>
      <c r="F186" s="64" t="s">
        <v>224</v>
      </c>
      <c r="G186" s="2" t="s">
        <v>225</v>
      </c>
      <c r="H186" s="2">
        <v>7738</v>
      </c>
    </row>
    <row r="187" spans="1:8" x14ac:dyDescent="0.25">
      <c r="A187" s="61" t="s">
        <v>226</v>
      </c>
      <c r="B187" s="79" t="s">
        <v>227</v>
      </c>
      <c r="C187" s="79" t="s">
        <v>228</v>
      </c>
      <c r="D187" s="79" t="s">
        <v>229</v>
      </c>
      <c r="E187" s="79" t="s">
        <v>223</v>
      </c>
      <c r="F187" s="79" t="s">
        <v>230</v>
      </c>
      <c r="G187" s="2">
        <v>2408.44</v>
      </c>
      <c r="H187" s="2">
        <v>5720</v>
      </c>
    </row>
    <row r="188" spans="1:8" x14ac:dyDescent="0.25">
      <c r="A188" s="61" t="s">
        <v>231</v>
      </c>
      <c r="B188" s="79"/>
      <c r="C188" s="79"/>
      <c r="D188" s="79"/>
      <c r="E188" s="79"/>
      <c r="F188" s="79"/>
      <c r="G188" s="2">
        <v>1873.4</v>
      </c>
      <c r="H188" s="2">
        <v>243.69</v>
      </c>
    </row>
    <row r="189" spans="1:8" x14ac:dyDescent="0.25">
      <c r="A189" s="61" t="s">
        <v>232</v>
      </c>
      <c r="B189" s="79" t="s">
        <v>233</v>
      </c>
      <c r="C189" s="79"/>
      <c r="D189" s="79" t="s">
        <v>234</v>
      </c>
      <c r="E189" s="79" t="s">
        <v>223</v>
      </c>
      <c r="F189" s="79" t="s">
        <v>30</v>
      </c>
      <c r="G189" s="2">
        <v>2933.28</v>
      </c>
      <c r="H189" s="2">
        <v>12024</v>
      </c>
    </row>
    <row r="190" spans="1:8" x14ac:dyDescent="0.25">
      <c r="A190" s="61" t="s">
        <v>231</v>
      </c>
      <c r="B190" s="79"/>
      <c r="C190" s="79"/>
      <c r="D190" s="79"/>
      <c r="E190" s="79"/>
      <c r="F190" s="79"/>
      <c r="G190" s="2">
        <v>2000</v>
      </c>
      <c r="H190" s="2" t="s">
        <v>225</v>
      </c>
    </row>
    <row r="191" spans="1:8" x14ac:dyDescent="0.25">
      <c r="A191" s="61" t="s">
        <v>235</v>
      </c>
      <c r="B191" s="79" t="s">
        <v>236</v>
      </c>
      <c r="C191" s="79"/>
      <c r="D191" s="79" t="s">
        <v>237</v>
      </c>
      <c r="E191" s="79" t="s">
        <v>223</v>
      </c>
      <c r="F191" s="79" t="s">
        <v>238</v>
      </c>
      <c r="G191" s="2">
        <v>5867.86</v>
      </c>
      <c r="H191" s="2">
        <v>13568</v>
      </c>
    </row>
    <row r="192" spans="1:8" x14ac:dyDescent="0.25">
      <c r="A192" s="61" t="s">
        <v>231</v>
      </c>
      <c r="B192" s="79"/>
      <c r="C192" s="79"/>
      <c r="D192" s="79"/>
      <c r="E192" s="79"/>
      <c r="F192" s="79"/>
      <c r="G192" s="2">
        <v>985</v>
      </c>
      <c r="H192" s="2">
        <v>432</v>
      </c>
    </row>
    <row r="193" spans="1:8" x14ac:dyDescent="0.25">
      <c r="A193" s="61" t="s">
        <v>239</v>
      </c>
      <c r="B193" s="79" t="s">
        <v>240</v>
      </c>
      <c r="C193" s="79"/>
      <c r="D193" s="79" t="s">
        <v>241</v>
      </c>
      <c r="E193" s="79" t="s">
        <v>223</v>
      </c>
      <c r="F193" s="79" t="s">
        <v>34</v>
      </c>
      <c r="G193" s="2">
        <v>2408.44</v>
      </c>
      <c r="H193" s="2">
        <v>2949</v>
      </c>
    </row>
    <row r="194" spans="1:8" x14ac:dyDescent="0.25">
      <c r="A194" s="61" t="s">
        <v>231</v>
      </c>
      <c r="B194" s="79"/>
      <c r="C194" s="79"/>
      <c r="D194" s="79"/>
      <c r="E194" s="79"/>
      <c r="F194" s="79"/>
      <c r="G194" s="2">
        <v>1000</v>
      </c>
      <c r="H194" s="2" t="s">
        <v>225</v>
      </c>
    </row>
    <row r="195" spans="1:8" x14ac:dyDescent="0.25">
      <c r="A195" s="61" t="s">
        <v>242</v>
      </c>
      <c r="B195" s="79" t="s">
        <v>243</v>
      </c>
      <c r="C195" s="79"/>
      <c r="D195" s="79" t="s">
        <v>244</v>
      </c>
      <c r="E195" s="79" t="s">
        <v>223</v>
      </c>
      <c r="F195" s="79" t="s">
        <v>245</v>
      </c>
      <c r="G195" s="2">
        <v>4816.88</v>
      </c>
      <c r="H195" s="2">
        <v>6450</v>
      </c>
    </row>
    <row r="196" spans="1:8" x14ac:dyDescent="0.25">
      <c r="A196" s="61" t="s">
        <v>231</v>
      </c>
      <c r="B196" s="79"/>
      <c r="C196" s="79"/>
      <c r="D196" s="79"/>
      <c r="E196" s="79"/>
      <c r="F196" s="79"/>
      <c r="G196" s="2">
        <v>2000</v>
      </c>
      <c r="H196" s="2" t="s">
        <v>225</v>
      </c>
    </row>
    <row r="197" spans="1:8" x14ac:dyDescent="0.25">
      <c r="A197" s="78" t="s">
        <v>246</v>
      </c>
      <c r="B197" s="78" t="s">
        <v>247</v>
      </c>
      <c r="C197" s="78" t="s">
        <v>248</v>
      </c>
      <c r="D197" s="78" t="s">
        <v>249</v>
      </c>
      <c r="E197" s="78" t="s">
        <v>1437</v>
      </c>
      <c r="F197" s="78" t="s">
        <v>250</v>
      </c>
      <c r="G197" s="22">
        <v>0</v>
      </c>
      <c r="H197" s="58">
        <v>0</v>
      </c>
    </row>
    <row r="198" spans="1:8" x14ac:dyDescent="0.25">
      <c r="A198" s="78"/>
      <c r="B198" s="78"/>
      <c r="C198" s="78"/>
      <c r="D198" s="78"/>
      <c r="E198" s="78"/>
      <c r="F198" s="78"/>
      <c r="G198" s="22">
        <v>0</v>
      </c>
      <c r="H198" s="22">
        <v>0</v>
      </c>
    </row>
    <row r="199" spans="1:8" x14ac:dyDescent="0.25">
      <c r="A199" s="78"/>
      <c r="B199" s="78"/>
      <c r="C199" s="78"/>
      <c r="D199" s="78"/>
      <c r="E199" s="78"/>
      <c r="F199" s="78"/>
      <c r="G199" s="23"/>
      <c r="H199" s="22">
        <v>0</v>
      </c>
    </row>
    <row r="200" spans="1:8" x14ac:dyDescent="0.25">
      <c r="A200" s="78" t="s">
        <v>246</v>
      </c>
      <c r="B200" s="78" t="s">
        <v>251</v>
      </c>
      <c r="C200" s="78" t="s">
        <v>252</v>
      </c>
      <c r="D200" s="78" t="s">
        <v>249</v>
      </c>
      <c r="E200" s="78" t="s">
        <v>1437</v>
      </c>
      <c r="F200" s="78" t="s">
        <v>253</v>
      </c>
      <c r="G200" s="22">
        <v>0</v>
      </c>
      <c r="H200" s="58">
        <v>0</v>
      </c>
    </row>
    <row r="201" spans="1:8" x14ac:dyDescent="0.25">
      <c r="A201" s="78"/>
      <c r="B201" s="78"/>
      <c r="C201" s="78"/>
      <c r="D201" s="78"/>
      <c r="E201" s="78"/>
      <c r="F201" s="78"/>
      <c r="G201" s="22">
        <v>0</v>
      </c>
      <c r="H201" s="22">
        <v>0</v>
      </c>
    </row>
    <row r="202" spans="1:8" x14ac:dyDescent="0.25">
      <c r="A202" s="78"/>
      <c r="B202" s="78"/>
      <c r="C202" s="78"/>
      <c r="D202" s="78"/>
      <c r="E202" s="78"/>
      <c r="F202" s="78"/>
      <c r="G202" s="23"/>
      <c r="H202" s="22">
        <v>0</v>
      </c>
    </row>
    <row r="203" spans="1:8" x14ac:dyDescent="0.25">
      <c r="A203" s="78" t="s">
        <v>254</v>
      </c>
      <c r="B203" s="78" t="s">
        <v>255</v>
      </c>
      <c r="C203" s="78" t="s">
        <v>252</v>
      </c>
      <c r="D203" s="78" t="s">
        <v>249</v>
      </c>
      <c r="E203" s="78" t="s">
        <v>1437</v>
      </c>
      <c r="F203" s="78" t="s">
        <v>253</v>
      </c>
      <c r="G203" s="22">
        <v>0</v>
      </c>
      <c r="H203" s="58">
        <v>0</v>
      </c>
    </row>
    <row r="204" spans="1:8" x14ac:dyDescent="0.25">
      <c r="A204" s="78"/>
      <c r="B204" s="78"/>
      <c r="C204" s="78"/>
      <c r="D204" s="78"/>
      <c r="E204" s="78"/>
      <c r="F204" s="78"/>
      <c r="G204" s="22"/>
      <c r="H204" s="22">
        <v>0</v>
      </c>
    </row>
    <row r="205" spans="1:8" x14ac:dyDescent="0.25">
      <c r="A205" s="78"/>
      <c r="B205" s="78"/>
      <c r="C205" s="78"/>
      <c r="D205" s="78"/>
      <c r="E205" s="78"/>
      <c r="F205" s="78"/>
      <c r="G205" s="23"/>
      <c r="H205" s="22">
        <v>0</v>
      </c>
    </row>
    <row r="206" spans="1:8" x14ac:dyDescent="0.25">
      <c r="A206" s="78" t="s">
        <v>246</v>
      </c>
      <c r="B206" s="78" t="s">
        <v>256</v>
      </c>
      <c r="C206" s="78" t="s">
        <v>257</v>
      </c>
      <c r="D206" s="78" t="s">
        <v>249</v>
      </c>
      <c r="E206" s="78" t="s">
        <v>1437</v>
      </c>
      <c r="F206" s="78" t="s">
        <v>258</v>
      </c>
      <c r="G206" s="22">
        <v>0</v>
      </c>
      <c r="H206" s="58">
        <v>0</v>
      </c>
    </row>
    <row r="207" spans="1:8" x14ac:dyDescent="0.25">
      <c r="A207" s="78"/>
      <c r="B207" s="78"/>
      <c r="C207" s="78"/>
      <c r="D207" s="78"/>
      <c r="E207" s="78"/>
      <c r="F207" s="78"/>
      <c r="G207" s="22">
        <v>0</v>
      </c>
      <c r="H207" s="22">
        <v>0</v>
      </c>
    </row>
    <row r="208" spans="1:8" x14ac:dyDescent="0.25">
      <c r="A208" s="78"/>
      <c r="B208" s="78"/>
      <c r="C208" s="78"/>
      <c r="D208" s="78"/>
      <c r="E208" s="78"/>
      <c r="F208" s="78"/>
      <c r="G208" s="23"/>
      <c r="H208" s="22">
        <v>0</v>
      </c>
    </row>
    <row r="209" spans="1:8" x14ac:dyDescent="0.25">
      <c r="A209" s="78" t="s">
        <v>246</v>
      </c>
      <c r="B209" s="78" t="s">
        <v>259</v>
      </c>
      <c r="C209" s="78" t="s">
        <v>260</v>
      </c>
      <c r="D209" s="78" t="s">
        <v>249</v>
      </c>
      <c r="E209" s="78" t="s">
        <v>1437</v>
      </c>
      <c r="F209" s="78" t="s">
        <v>261</v>
      </c>
      <c r="G209" s="22">
        <v>0</v>
      </c>
      <c r="H209" s="58">
        <v>0</v>
      </c>
    </row>
    <row r="210" spans="1:8" x14ac:dyDescent="0.25">
      <c r="A210" s="78"/>
      <c r="B210" s="78"/>
      <c r="C210" s="78"/>
      <c r="D210" s="78"/>
      <c r="E210" s="78"/>
      <c r="F210" s="78"/>
      <c r="G210" s="22">
        <v>0</v>
      </c>
      <c r="H210" s="22">
        <v>0</v>
      </c>
    </row>
    <row r="211" spans="1:8" x14ac:dyDescent="0.25">
      <c r="A211" s="78"/>
      <c r="B211" s="78"/>
      <c r="C211" s="78"/>
      <c r="D211" s="78"/>
      <c r="E211" s="78"/>
      <c r="F211" s="78"/>
      <c r="G211" s="23"/>
      <c r="H211" s="22">
        <v>0</v>
      </c>
    </row>
    <row r="212" spans="1:8" ht="24.95" customHeight="1" x14ac:dyDescent="0.25">
      <c r="A212" s="78" t="s">
        <v>262</v>
      </c>
      <c r="B212" s="78" t="s">
        <v>263</v>
      </c>
      <c r="C212" s="78" t="s">
        <v>264</v>
      </c>
      <c r="D212" s="78" t="s">
        <v>265</v>
      </c>
      <c r="E212" s="78" t="s">
        <v>1437</v>
      </c>
      <c r="F212" s="78" t="s">
        <v>266</v>
      </c>
      <c r="G212" s="22">
        <v>1023.4</v>
      </c>
      <c r="H212" s="58">
        <v>5017</v>
      </c>
    </row>
    <row r="213" spans="1:8" ht="24.95" customHeight="1" x14ac:dyDescent="0.25">
      <c r="A213" s="78"/>
      <c r="B213" s="78"/>
      <c r="C213" s="78"/>
      <c r="D213" s="78"/>
      <c r="E213" s="78"/>
      <c r="F213" s="78"/>
      <c r="G213" s="22">
        <v>0</v>
      </c>
      <c r="H213" s="22">
        <v>0</v>
      </c>
    </row>
    <row r="214" spans="1:8" ht="24.95" customHeight="1" x14ac:dyDescent="0.25">
      <c r="A214" s="78"/>
      <c r="B214" s="78"/>
      <c r="C214" s="78"/>
      <c r="D214" s="78"/>
      <c r="E214" s="78"/>
      <c r="F214" s="78"/>
      <c r="G214" s="23"/>
      <c r="H214" s="22">
        <v>0</v>
      </c>
    </row>
    <row r="215" spans="1:8" x14ac:dyDescent="0.25">
      <c r="A215" s="78" t="s">
        <v>246</v>
      </c>
      <c r="B215" s="78" t="s">
        <v>267</v>
      </c>
      <c r="C215" s="78" t="s">
        <v>268</v>
      </c>
      <c r="D215" s="78" t="s">
        <v>269</v>
      </c>
      <c r="E215" s="78" t="s">
        <v>1437</v>
      </c>
      <c r="F215" s="78" t="s">
        <v>270</v>
      </c>
      <c r="G215" s="22">
        <v>0</v>
      </c>
      <c r="H215" s="39">
        <v>0</v>
      </c>
    </row>
    <row r="216" spans="1:8" x14ac:dyDescent="0.25">
      <c r="A216" s="78"/>
      <c r="B216" s="78"/>
      <c r="C216" s="78"/>
      <c r="D216" s="78"/>
      <c r="E216" s="78"/>
      <c r="F216" s="78"/>
      <c r="G216" s="22">
        <v>0</v>
      </c>
      <c r="H216" s="22">
        <v>0</v>
      </c>
    </row>
    <row r="217" spans="1:8" x14ac:dyDescent="0.25">
      <c r="A217" s="78"/>
      <c r="B217" s="78"/>
      <c r="C217" s="78"/>
      <c r="D217" s="78"/>
      <c r="E217" s="78"/>
      <c r="F217" s="78"/>
      <c r="G217" s="23"/>
      <c r="H217" s="22">
        <v>0</v>
      </c>
    </row>
    <row r="218" spans="1:8" x14ac:dyDescent="0.25">
      <c r="A218" s="78" t="s">
        <v>246</v>
      </c>
      <c r="B218" s="78" t="s">
        <v>271</v>
      </c>
      <c r="C218" s="78" t="s">
        <v>268</v>
      </c>
      <c r="D218" s="78" t="s">
        <v>269</v>
      </c>
      <c r="E218" s="78" t="s">
        <v>1437</v>
      </c>
      <c r="F218" s="78" t="s">
        <v>270</v>
      </c>
      <c r="G218" s="22">
        <v>0</v>
      </c>
      <c r="H218" s="39">
        <v>0</v>
      </c>
    </row>
    <row r="219" spans="1:8" x14ac:dyDescent="0.25">
      <c r="A219" s="78"/>
      <c r="B219" s="78"/>
      <c r="C219" s="78"/>
      <c r="D219" s="78"/>
      <c r="E219" s="78"/>
      <c r="F219" s="78"/>
      <c r="G219" s="22">
        <v>0</v>
      </c>
      <c r="H219" s="22">
        <v>0</v>
      </c>
    </row>
    <row r="220" spans="1:8" x14ac:dyDescent="0.25">
      <c r="A220" s="78"/>
      <c r="B220" s="78"/>
      <c r="C220" s="78"/>
      <c r="D220" s="78"/>
      <c r="E220" s="78"/>
      <c r="F220" s="78"/>
      <c r="G220" s="23"/>
      <c r="H220" s="22">
        <v>0</v>
      </c>
    </row>
    <row r="221" spans="1:8" x14ac:dyDescent="0.25">
      <c r="A221" s="78" t="s">
        <v>272</v>
      </c>
      <c r="B221" s="78" t="s">
        <v>273</v>
      </c>
      <c r="C221" s="78" t="s">
        <v>268</v>
      </c>
      <c r="D221" s="78" t="s">
        <v>274</v>
      </c>
      <c r="E221" s="78" t="s">
        <v>1437</v>
      </c>
      <c r="F221" s="78" t="s">
        <v>275</v>
      </c>
      <c r="G221" s="22">
        <v>2641.8</v>
      </c>
      <c r="H221" s="39">
        <v>7272</v>
      </c>
    </row>
    <row r="222" spans="1:8" x14ac:dyDescent="0.25">
      <c r="A222" s="78"/>
      <c r="B222" s="78"/>
      <c r="C222" s="78"/>
      <c r="D222" s="78"/>
      <c r="E222" s="78"/>
      <c r="F222" s="78"/>
      <c r="G222" s="22">
        <v>2000</v>
      </c>
      <c r="H222" s="22">
        <v>0</v>
      </c>
    </row>
    <row r="223" spans="1:8" x14ac:dyDescent="0.25">
      <c r="A223" s="78"/>
      <c r="B223" s="78"/>
      <c r="C223" s="78"/>
      <c r="D223" s="78"/>
      <c r="E223" s="78"/>
      <c r="F223" s="78"/>
      <c r="G223" s="23"/>
      <c r="H223" s="22">
        <v>0</v>
      </c>
    </row>
    <row r="224" spans="1:8" x14ac:dyDescent="0.25">
      <c r="A224" s="78" t="s">
        <v>246</v>
      </c>
      <c r="B224" s="78" t="s">
        <v>276</v>
      </c>
      <c r="C224" s="78" t="s">
        <v>268</v>
      </c>
      <c r="D224" s="78" t="s">
        <v>277</v>
      </c>
      <c r="E224" s="78" t="s">
        <v>1437</v>
      </c>
      <c r="F224" s="78" t="s">
        <v>278</v>
      </c>
      <c r="G224" s="22">
        <v>0</v>
      </c>
      <c r="H224" s="39">
        <v>0</v>
      </c>
    </row>
    <row r="225" spans="1:8" x14ac:dyDescent="0.25">
      <c r="A225" s="78"/>
      <c r="B225" s="78"/>
      <c r="C225" s="78"/>
      <c r="D225" s="78"/>
      <c r="E225" s="78"/>
      <c r="F225" s="78"/>
      <c r="G225" s="22">
        <v>0</v>
      </c>
      <c r="H225" s="22">
        <v>0</v>
      </c>
    </row>
    <row r="226" spans="1:8" x14ac:dyDescent="0.25">
      <c r="A226" s="78"/>
      <c r="B226" s="78"/>
      <c r="C226" s="78"/>
      <c r="D226" s="78"/>
      <c r="E226" s="78"/>
      <c r="F226" s="78"/>
      <c r="G226" s="23"/>
      <c r="H226" s="22">
        <v>0</v>
      </c>
    </row>
    <row r="227" spans="1:8" x14ac:dyDescent="0.25">
      <c r="A227" s="78" t="s">
        <v>246</v>
      </c>
      <c r="B227" s="78" t="s">
        <v>279</v>
      </c>
      <c r="C227" s="78" t="s">
        <v>268</v>
      </c>
      <c r="D227" s="78" t="s">
        <v>277</v>
      </c>
      <c r="E227" s="78" t="s">
        <v>1437</v>
      </c>
      <c r="F227" s="78" t="s">
        <v>280</v>
      </c>
      <c r="G227" s="22">
        <v>0</v>
      </c>
      <c r="H227" s="39">
        <v>0</v>
      </c>
    </row>
    <row r="228" spans="1:8" x14ac:dyDescent="0.25">
      <c r="A228" s="78"/>
      <c r="B228" s="78"/>
      <c r="C228" s="78"/>
      <c r="D228" s="78"/>
      <c r="E228" s="78"/>
      <c r="F228" s="78"/>
      <c r="G228" s="22">
        <v>0</v>
      </c>
      <c r="H228" s="22">
        <v>0</v>
      </c>
    </row>
    <row r="229" spans="1:8" x14ac:dyDescent="0.25">
      <c r="A229" s="78"/>
      <c r="B229" s="78"/>
      <c r="C229" s="78"/>
      <c r="D229" s="78"/>
      <c r="E229" s="78"/>
      <c r="F229" s="78"/>
      <c r="G229" s="23"/>
      <c r="H229" s="22">
        <v>0</v>
      </c>
    </row>
    <row r="230" spans="1:8" x14ac:dyDescent="0.25">
      <c r="A230" s="78" t="s">
        <v>246</v>
      </c>
      <c r="B230" s="78" t="s">
        <v>281</v>
      </c>
      <c r="C230" s="78" t="s">
        <v>268</v>
      </c>
      <c r="D230" s="78" t="s">
        <v>277</v>
      </c>
      <c r="E230" s="78" t="s">
        <v>1437</v>
      </c>
      <c r="F230" s="78" t="s">
        <v>282</v>
      </c>
      <c r="G230" s="22">
        <v>0</v>
      </c>
      <c r="H230" s="39">
        <v>0</v>
      </c>
    </row>
    <row r="231" spans="1:8" x14ac:dyDescent="0.25">
      <c r="A231" s="78"/>
      <c r="B231" s="78"/>
      <c r="C231" s="78"/>
      <c r="D231" s="78"/>
      <c r="E231" s="78"/>
      <c r="F231" s="78"/>
      <c r="G231" s="22">
        <v>0</v>
      </c>
      <c r="H231" s="22">
        <v>0</v>
      </c>
    </row>
    <row r="232" spans="1:8" x14ac:dyDescent="0.25">
      <c r="A232" s="78"/>
      <c r="B232" s="78"/>
      <c r="C232" s="78"/>
      <c r="D232" s="78"/>
      <c r="E232" s="78"/>
      <c r="F232" s="78"/>
      <c r="G232" s="23"/>
      <c r="H232" s="22">
        <v>0</v>
      </c>
    </row>
    <row r="233" spans="1:8" ht="99.75" x14ac:dyDescent="0.25">
      <c r="A233" s="61" t="s">
        <v>283</v>
      </c>
      <c r="B233" s="61" t="s">
        <v>284</v>
      </c>
      <c r="C233" s="61" t="s">
        <v>285</v>
      </c>
      <c r="D233" s="61" t="s">
        <v>286</v>
      </c>
      <c r="E233" s="61" t="s">
        <v>1438</v>
      </c>
      <c r="F233" s="61" t="s">
        <v>135</v>
      </c>
      <c r="G233" s="24" t="s">
        <v>287</v>
      </c>
      <c r="H233" s="24" t="s">
        <v>288</v>
      </c>
    </row>
    <row r="234" spans="1:8" ht="71.25" x14ac:dyDescent="0.25">
      <c r="A234" s="61" t="s">
        <v>289</v>
      </c>
      <c r="B234" s="61" t="s">
        <v>290</v>
      </c>
      <c r="C234" s="61" t="s">
        <v>285</v>
      </c>
      <c r="D234" s="61" t="s">
        <v>291</v>
      </c>
      <c r="E234" s="61" t="s">
        <v>1438</v>
      </c>
      <c r="F234" s="61" t="s">
        <v>292</v>
      </c>
      <c r="G234" s="24" t="s">
        <v>293</v>
      </c>
      <c r="H234" s="35">
        <v>5477</v>
      </c>
    </row>
    <row r="235" spans="1:8" ht="99.75" x14ac:dyDescent="0.25">
      <c r="A235" s="61" t="s">
        <v>289</v>
      </c>
      <c r="B235" s="61" t="s">
        <v>294</v>
      </c>
      <c r="C235" s="61" t="s">
        <v>285</v>
      </c>
      <c r="D235" s="61" t="s">
        <v>295</v>
      </c>
      <c r="E235" s="61" t="s">
        <v>1438</v>
      </c>
      <c r="F235" s="61" t="s">
        <v>296</v>
      </c>
      <c r="G235" s="24" t="s">
        <v>293</v>
      </c>
      <c r="H235" s="24" t="s">
        <v>297</v>
      </c>
    </row>
    <row r="236" spans="1:8" ht="57" x14ac:dyDescent="0.25">
      <c r="A236" s="61" t="s">
        <v>298</v>
      </c>
      <c r="B236" s="61" t="s">
        <v>299</v>
      </c>
      <c r="C236" s="61" t="s">
        <v>285</v>
      </c>
      <c r="D236" s="61" t="s">
        <v>300</v>
      </c>
      <c r="E236" s="61" t="s">
        <v>1438</v>
      </c>
      <c r="F236" s="61" t="s">
        <v>156</v>
      </c>
      <c r="G236" s="24" t="s">
        <v>301</v>
      </c>
      <c r="H236" s="24" t="s">
        <v>302</v>
      </c>
    </row>
    <row r="237" spans="1:8" ht="42.75" x14ac:dyDescent="0.25">
      <c r="A237" s="61" t="s">
        <v>289</v>
      </c>
      <c r="B237" s="61" t="s">
        <v>303</v>
      </c>
      <c r="C237" s="61" t="s">
        <v>304</v>
      </c>
      <c r="D237" s="61" t="s">
        <v>305</v>
      </c>
      <c r="E237" s="61" t="s">
        <v>1438</v>
      </c>
      <c r="F237" s="61" t="s">
        <v>306</v>
      </c>
      <c r="G237" s="24" t="s">
        <v>293</v>
      </c>
      <c r="H237" s="24" t="s">
        <v>297</v>
      </c>
    </row>
    <row r="238" spans="1:8" ht="71.25" x14ac:dyDescent="0.25">
      <c r="A238" s="61" t="s">
        <v>289</v>
      </c>
      <c r="B238" s="61" t="s">
        <v>307</v>
      </c>
      <c r="C238" s="61" t="s">
        <v>308</v>
      </c>
      <c r="D238" s="61" t="s">
        <v>309</v>
      </c>
      <c r="E238" s="61" t="s">
        <v>1438</v>
      </c>
      <c r="F238" s="61" t="s">
        <v>310</v>
      </c>
      <c r="G238" s="24" t="s">
        <v>293</v>
      </c>
      <c r="H238" s="24" t="s">
        <v>297</v>
      </c>
    </row>
    <row r="239" spans="1:8" ht="71.25" x14ac:dyDescent="0.25">
      <c r="A239" s="61" t="s">
        <v>289</v>
      </c>
      <c r="B239" s="61" t="s">
        <v>307</v>
      </c>
      <c r="C239" s="61" t="s">
        <v>308</v>
      </c>
      <c r="D239" s="61" t="s">
        <v>311</v>
      </c>
      <c r="E239" s="61" t="s">
        <v>1438</v>
      </c>
      <c r="F239" s="61" t="s">
        <v>312</v>
      </c>
      <c r="G239" s="24" t="s">
        <v>293</v>
      </c>
      <c r="H239" s="24" t="s">
        <v>297</v>
      </c>
    </row>
    <row r="240" spans="1:8" ht="71.25" x14ac:dyDescent="0.25">
      <c r="A240" s="61" t="s">
        <v>289</v>
      </c>
      <c r="B240" s="61" t="s">
        <v>313</v>
      </c>
      <c r="C240" s="61" t="s">
        <v>308</v>
      </c>
      <c r="D240" s="61" t="s">
        <v>311</v>
      </c>
      <c r="E240" s="61" t="s">
        <v>1438</v>
      </c>
      <c r="F240" s="61" t="s">
        <v>314</v>
      </c>
      <c r="G240" s="24" t="s">
        <v>293</v>
      </c>
      <c r="H240" s="24" t="s">
        <v>297</v>
      </c>
    </row>
    <row r="241" spans="1:8" ht="71.25" x14ac:dyDescent="0.25">
      <c r="A241" s="61" t="s">
        <v>289</v>
      </c>
      <c r="B241" s="61" t="s">
        <v>315</v>
      </c>
      <c r="C241" s="61" t="s">
        <v>308</v>
      </c>
      <c r="D241" s="61" t="s">
        <v>311</v>
      </c>
      <c r="E241" s="61" t="s">
        <v>1438</v>
      </c>
      <c r="F241" s="61" t="s">
        <v>316</v>
      </c>
      <c r="G241" s="24" t="s">
        <v>293</v>
      </c>
      <c r="H241" s="24" t="s">
        <v>297</v>
      </c>
    </row>
    <row r="242" spans="1:8" ht="99.75" x14ac:dyDescent="0.25">
      <c r="A242" s="61" t="s">
        <v>289</v>
      </c>
      <c r="B242" s="61" t="s">
        <v>317</v>
      </c>
      <c r="C242" s="61" t="s">
        <v>308</v>
      </c>
      <c r="D242" s="61" t="s">
        <v>318</v>
      </c>
      <c r="E242" s="61" t="s">
        <v>1438</v>
      </c>
      <c r="F242" s="61" t="s">
        <v>319</v>
      </c>
      <c r="G242" s="24" t="s">
        <v>293</v>
      </c>
      <c r="H242" s="24" t="s">
        <v>297</v>
      </c>
    </row>
    <row r="243" spans="1:8" ht="99.75" x14ac:dyDescent="0.25">
      <c r="A243" s="61" t="s">
        <v>289</v>
      </c>
      <c r="B243" s="61" t="s">
        <v>256</v>
      </c>
      <c r="C243" s="61" t="s">
        <v>308</v>
      </c>
      <c r="D243" s="61" t="s">
        <v>318</v>
      </c>
      <c r="E243" s="61" t="s">
        <v>1438</v>
      </c>
      <c r="F243" s="61" t="s">
        <v>319</v>
      </c>
      <c r="G243" s="24" t="s">
        <v>293</v>
      </c>
      <c r="H243" s="24" t="s">
        <v>297</v>
      </c>
    </row>
    <row r="244" spans="1:8" ht="71.25" x14ac:dyDescent="0.25">
      <c r="A244" s="61" t="s">
        <v>289</v>
      </c>
      <c r="B244" s="61" t="s">
        <v>320</v>
      </c>
      <c r="C244" s="61" t="s">
        <v>308</v>
      </c>
      <c r="D244" s="61" t="s">
        <v>321</v>
      </c>
      <c r="E244" s="61" t="s">
        <v>1438</v>
      </c>
      <c r="F244" s="61" t="s">
        <v>322</v>
      </c>
      <c r="G244" s="24" t="s">
        <v>293</v>
      </c>
      <c r="H244" s="24" t="s">
        <v>297</v>
      </c>
    </row>
    <row r="245" spans="1:8" ht="71.25" x14ac:dyDescent="0.25">
      <c r="A245" s="61" t="s">
        <v>289</v>
      </c>
      <c r="B245" s="61" t="s">
        <v>323</v>
      </c>
      <c r="C245" s="61" t="s">
        <v>308</v>
      </c>
      <c r="D245" s="61" t="s">
        <v>321</v>
      </c>
      <c r="E245" s="61" t="s">
        <v>1438</v>
      </c>
      <c r="F245" s="61" t="s">
        <v>322</v>
      </c>
      <c r="G245" s="24" t="s">
        <v>293</v>
      </c>
      <c r="H245" s="24" t="s">
        <v>297</v>
      </c>
    </row>
    <row r="246" spans="1:8" ht="57" x14ac:dyDescent="0.25">
      <c r="A246" s="61" t="s">
        <v>324</v>
      </c>
      <c r="B246" s="61" t="s">
        <v>325</v>
      </c>
      <c r="C246" s="61" t="s">
        <v>326</v>
      </c>
      <c r="D246" s="61" t="s">
        <v>327</v>
      </c>
      <c r="E246" s="61" t="s">
        <v>1438</v>
      </c>
      <c r="F246" s="61" t="s">
        <v>58</v>
      </c>
      <c r="G246" s="24" t="s">
        <v>328</v>
      </c>
      <c r="H246" s="24" t="s">
        <v>329</v>
      </c>
    </row>
    <row r="247" spans="1:8" ht="85.5" x14ac:dyDescent="0.25">
      <c r="A247" s="61" t="s">
        <v>330</v>
      </c>
      <c r="B247" s="61" t="s">
        <v>325</v>
      </c>
      <c r="C247" s="61" t="s">
        <v>326</v>
      </c>
      <c r="D247" s="61" t="s">
        <v>331</v>
      </c>
      <c r="E247" s="61" t="s">
        <v>1438</v>
      </c>
      <c r="F247" s="61" t="s">
        <v>144</v>
      </c>
      <c r="G247" s="24" t="s">
        <v>332</v>
      </c>
      <c r="H247" s="24" t="s">
        <v>333</v>
      </c>
    </row>
    <row r="248" spans="1:8" ht="71.25" x14ac:dyDescent="0.25">
      <c r="A248" s="61" t="s">
        <v>334</v>
      </c>
      <c r="B248" s="61" t="s">
        <v>335</v>
      </c>
      <c r="C248" s="61" t="s">
        <v>336</v>
      </c>
      <c r="D248" s="61" t="s">
        <v>337</v>
      </c>
      <c r="E248" s="61" t="s">
        <v>1438</v>
      </c>
      <c r="F248" s="61" t="s">
        <v>83</v>
      </c>
      <c r="G248" s="24" t="s">
        <v>338</v>
      </c>
      <c r="H248" s="24" t="s">
        <v>339</v>
      </c>
    </row>
    <row r="249" spans="1:8" ht="71.25" x14ac:dyDescent="0.25">
      <c r="A249" s="61" t="s">
        <v>289</v>
      </c>
      <c r="B249" s="61" t="s">
        <v>340</v>
      </c>
      <c r="C249" s="61" t="s">
        <v>336</v>
      </c>
      <c r="D249" s="61" t="s">
        <v>337</v>
      </c>
      <c r="E249" s="61" t="s">
        <v>1438</v>
      </c>
      <c r="F249" s="61" t="s">
        <v>83</v>
      </c>
      <c r="G249" s="24" t="s">
        <v>341</v>
      </c>
      <c r="H249" s="24" t="s">
        <v>339</v>
      </c>
    </row>
    <row r="250" spans="1:8" ht="28.5" customHeight="1" x14ac:dyDescent="0.25">
      <c r="A250" s="108" t="s">
        <v>342</v>
      </c>
      <c r="B250" s="108" t="s">
        <v>343</v>
      </c>
      <c r="C250" s="108" t="s">
        <v>228</v>
      </c>
      <c r="D250" s="108" t="s">
        <v>1567</v>
      </c>
      <c r="E250" s="108" t="s">
        <v>1439</v>
      </c>
      <c r="F250" s="108" t="s">
        <v>58</v>
      </c>
      <c r="G250" s="25">
        <v>0</v>
      </c>
      <c r="H250" s="25">
        <v>0</v>
      </c>
    </row>
    <row r="251" spans="1:8" x14ac:dyDescent="0.25">
      <c r="A251" s="108"/>
      <c r="B251" s="108"/>
      <c r="C251" s="108"/>
      <c r="D251" s="108"/>
      <c r="E251" s="108"/>
      <c r="F251" s="108"/>
      <c r="G251" s="25">
        <v>1588</v>
      </c>
      <c r="H251" s="25">
        <v>0</v>
      </c>
    </row>
    <row r="252" spans="1:8" ht="28.5" customHeight="1" x14ac:dyDescent="0.25">
      <c r="A252" s="108" t="s">
        <v>342</v>
      </c>
      <c r="B252" s="108" t="s">
        <v>344</v>
      </c>
      <c r="C252" s="108" t="s">
        <v>228</v>
      </c>
      <c r="D252" s="108" t="s">
        <v>1567</v>
      </c>
      <c r="E252" s="108" t="s">
        <v>1439</v>
      </c>
      <c r="F252" s="108" t="s">
        <v>144</v>
      </c>
      <c r="G252" s="25">
        <v>0</v>
      </c>
      <c r="H252" s="25">
        <v>0</v>
      </c>
    </row>
    <row r="253" spans="1:8" x14ac:dyDescent="0.25">
      <c r="A253" s="108"/>
      <c r="B253" s="108"/>
      <c r="C253" s="108"/>
      <c r="D253" s="108"/>
      <c r="E253" s="108"/>
      <c r="F253" s="108"/>
      <c r="G253" s="25">
        <v>1965</v>
      </c>
      <c r="H253" s="25">
        <v>0</v>
      </c>
    </row>
    <row r="254" spans="1:8" ht="28.5" customHeight="1" x14ac:dyDescent="0.25">
      <c r="A254" s="108" t="s">
        <v>342</v>
      </c>
      <c r="B254" s="108" t="s">
        <v>345</v>
      </c>
      <c r="C254" s="108" t="s">
        <v>228</v>
      </c>
      <c r="D254" s="108" t="s">
        <v>1567</v>
      </c>
      <c r="E254" s="108" t="s">
        <v>1439</v>
      </c>
      <c r="F254" s="108" t="s">
        <v>156</v>
      </c>
      <c r="G254" s="25">
        <v>0</v>
      </c>
      <c r="H254" s="25">
        <v>0</v>
      </c>
    </row>
    <row r="255" spans="1:8" x14ac:dyDescent="0.25">
      <c r="A255" s="108"/>
      <c r="B255" s="108"/>
      <c r="C255" s="108"/>
      <c r="D255" s="108"/>
      <c r="E255" s="108"/>
      <c r="F255" s="108"/>
      <c r="G255" s="25">
        <v>1000</v>
      </c>
      <c r="H255" s="25">
        <v>0</v>
      </c>
    </row>
    <row r="256" spans="1:8" ht="28.5" customHeight="1" x14ac:dyDescent="0.25">
      <c r="A256" s="108" t="s">
        <v>342</v>
      </c>
      <c r="B256" s="108" t="s">
        <v>346</v>
      </c>
      <c r="C256" s="108" t="s">
        <v>347</v>
      </c>
      <c r="D256" s="108" t="s">
        <v>1567</v>
      </c>
      <c r="E256" s="108" t="s">
        <v>1439</v>
      </c>
      <c r="F256" s="108" t="s">
        <v>58</v>
      </c>
      <c r="G256" s="25">
        <v>2030</v>
      </c>
      <c r="H256" s="25">
        <v>0</v>
      </c>
    </row>
    <row r="257" spans="1:8" x14ac:dyDescent="0.25">
      <c r="A257" s="108"/>
      <c r="B257" s="108"/>
      <c r="C257" s="108"/>
      <c r="D257" s="108"/>
      <c r="E257" s="108"/>
      <c r="F257" s="108"/>
      <c r="G257" s="25">
        <v>1000</v>
      </c>
      <c r="H257" s="25">
        <v>201.5</v>
      </c>
    </row>
    <row r="258" spans="1:8" ht="28.5" customHeight="1" x14ac:dyDescent="0.25">
      <c r="A258" s="108" t="s">
        <v>342</v>
      </c>
      <c r="B258" s="108" t="s">
        <v>348</v>
      </c>
      <c r="C258" s="108" t="s">
        <v>347</v>
      </c>
      <c r="D258" s="108" t="s">
        <v>1567</v>
      </c>
      <c r="E258" s="108" t="s">
        <v>1439</v>
      </c>
      <c r="F258" s="108" t="s">
        <v>156</v>
      </c>
      <c r="G258" s="25">
        <v>1824</v>
      </c>
      <c r="H258" s="25">
        <v>0</v>
      </c>
    </row>
    <row r="259" spans="1:8" x14ac:dyDescent="0.25">
      <c r="A259" s="108"/>
      <c r="B259" s="108"/>
      <c r="C259" s="108"/>
      <c r="D259" s="108"/>
      <c r="E259" s="108"/>
      <c r="F259" s="108"/>
      <c r="G259" s="25">
        <v>2000</v>
      </c>
      <c r="H259" s="25">
        <v>620</v>
      </c>
    </row>
    <row r="260" spans="1:8" ht="28.5" customHeight="1" x14ac:dyDescent="0.25">
      <c r="A260" s="108" t="s">
        <v>342</v>
      </c>
      <c r="B260" s="108" t="s">
        <v>349</v>
      </c>
      <c r="C260" s="108" t="s">
        <v>350</v>
      </c>
      <c r="D260" s="108" t="s">
        <v>1567</v>
      </c>
      <c r="E260" s="108" t="s">
        <v>1439</v>
      </c>
      <c r="F260" s="108" t="s">
        <v>181</v>
      </c>
      <c r="G260" s="25">
        <v>0</v>
      </c>
      <c r="H260" s="25">
        <v>0</v>
      </c>
    </row>
    <row r="261" spans="1:8" x14ac:dyDescent="0.25">
      <c r="A261" s="108"/>
      <c r="B261" s="108"/>
      <c r="C261" s="108"/>
      <c r="D261" s="108"/>
      <c r="E261" s="108"/>
      <c r="F261" s="108"/>
      <c r="G261" s="25">
        <v>904</v>
      </c>
      <c r="H261" s="25">
        <v>0</v>
      </c>
    </row>
    <row r="262" spans="1:8" ht="28.5" customHeight="1" x14ac:dyDescent="0.25">
      <c r="A262" s="108" t="s">
        <v>342</v>
      </c>
      <c r="B262" s="108" t="s">
        <v>351</v>
      </c>
      <c r="C262" s="108" t="s">
        <v>350</v>
      </c>
      <c r="D262" s="108" t="s">
        <v>1567</v>
      </c>
      <c r="E262" s="108" t="s">
        <v>1439</v>
      </c>
      <c r="F262" s="108" t="s">
        <v>97</v>
      </c>
      <c r="G262" s="25">
        <v>0</v>
      </c>
      <c r="H262" s="25">
        <v>0</v>
      </c>
    </row>
    <row r="263" spans="1:8" x14ac:dyDescent="0.25">
      <c r="A263" s="108"/>
      <c r="B263" s="108"/>
      <c r="C263" s="108"/>
      <c r="D263" s="108"/>
      <c r="E263" s="108"/>
      <c r="F263" s="108"/>
      <c r="G263" s="25">
        <v>1000</v>
      </c>
      <c r="H263" s="25">
        <v>0</v>
      </c>
    </row>
    <row r="264" spans="1:8" ht="28.5" customHeight="1" x14ac:dyDescent="0.25">
      <c r="A264" s="108" t="s">
        <v>342</v>
      </c>
      <c r="B264" s="108" t="s">
        <v>343</v>
      </c>
      <c r="C264" s="108" t="s">
        <v>350</v>
      </c>
      <c r="D264" s="108" t="s">
        <v>1567</v>
      </c>
      <c r="E264" s="108" t="s">
        <v>1439</v>
      </c>
      <c r="F264" s="108" t="s">
        <v>97</v>
      </c>
      <c r="G264" s="25">
        <v>0</v>
      </c>
      <c r="H264" s="25">
        <v>0</v>
      </c>
    </row>
    <row r="265" spans="1:8" x14ac:dyDescent="0.25">
      <c r="A265" s="108"/>
      <c r="B265" s="108"/>
      <c r="C265" s="108"/>
      <c r="D265" s="108"/>
      <c r="E265" s="108"/>
      <c r="F265" s="108"/>
      <c r="G265" s="25">
        <v>1000</v>
      </c>
      <c r="H265" s="25">
        <v>0</v>
      </c>
    </row>
    <row r="266" spans="1:8" ht="28.5" customHeight="1" x14ac:dyDescent="0.25">
      <c r="A266" s="108" t="s">
        <v>342</v>
      </c>
      <c r="B266" s="108" t="s">
        <v>352</v>
      </c>
      <c r="C266" s="108" t="s">
        <v>350</v>
      </c>
      <c r="D266" s="108" t="s">
        <v>1567</v>
      </c>
      <c r="E266" s="108" t="s">
        <v>1439</v>
      </c>
      <c r="F266" s="108" t="s">
        <v>97</v>
      </c>
      <c r="G266" s="25">
        <v>0</v>
      </c>
      <c r="H266" s="25">
        <v>0</v>
      </c>
    </row>
    <row r="267" spans="1:8" x14ac:dyDescent="0.25">
      <c r="A267" s="108"/>
      <c r="B267" s="108"/>
      <c r="C267" s="108"/>
      <c r="D267" s="108"/>
      <c r="E267" s="108"/>
      <c r="F267" s="108"/>
      <c r="G267" s="25">
        <v>914</v>
      </c>
      <c r="H267" s="25">
        <v>0</v>
      </c>
    </row>
    <row r="268" spans="1:8" ht="28.5" customHeight="1" x14ac:dyDescent="0.25">
      <c r="A268" s="108" t="s">
        <v>342</v>
      </c>
      <c r="B268" s="108" t="s">
        <v>353</v>
      </c>
      <c r="C268" s="108" t="s">
        <v>350</v>
      </c>
      <c r="D268" s="108" t="s">
        <v>1567</v>
      </c>
      <c r="E268" s="108" t="s">
        <v>1439</v>
      </c>
      <c r="F268" s="108" t="s">
        <v>100</v>
      </c>
      <c r="G268" s="25">
        <v>0</v>
      </c>
      <c r="H268" s="25">
        <v>0</v>
      </c>
    </row>
    <row r="269" spans="1:8" x14ac:dyDescent="0.25">
      <c r="A269" s="108"/>
      <c r="B269" s="108"/>
      <c r="C269" s="108"/>
      <c r="D269" s="108"/>
      <c r="E269" s="108"/>
      <c r="F269" s="108"/>
      <c r="G269" s="25">
        <v>0</v>
      </c>
      <c r="H269" s="25">
        <v>0</v>
      </c>
    </row>
    <row r="270" spans="1:8" ht="42.75" x14ac:dyDescent="0.25">
      <c r="A270" s="63" t="s">
        <v>1567</v>
      </c>
      <c r="B270" s="63" t="s">
        <v>354</v>
      </c>
      <c r="C270" s="63" t="s">
        <v>1446</v>
      </c>
      <c r="D270" s="63" t="s">
        <v>355</v>
      </c>
      <c r="E270" s="63" t="s">
        <v>356</v>
      </c>
      <c r="F270" s="63" t="s">
        <v>357</v>
      </c>
      <c r="G270" s="26" t="s">
        <v>358</v>
      </c>
      <c r="H270" s="26" t="s">
        <v>359</v>
      </c>
    </row>
    <row r="271" spans="1:8" ht="42.75" x14ac:dyDescent="0.25">
      <c r="A271" s="63" t="s">
        <v>1567</v>
      </c>
      <c r="B271" s="63" t="s">
        <v>360</v>
      </c>
      <c r="C271" s="63" t="s">
        <v>361</v>
      </c>
      <c r="D271" s="63" t="s">
        <v>355</v>
      </c>
      <c r="E271" s="63" t="s">
        <v>356</v>
      </c>
      <c r="F271" s="63" t="s">
        <v>362</v>
      </c>
      <c r="G271" s="26" t="s">
        <v>358</v>
      </c>
      <c r="H271" s="59" t="s">
        <v>359</v>
      </c>
    </row>
    <row r="272" spans="1:8" ht="42.75" x14ac:dyDescent="0.25">
      <c r="A272" s="63" t="s">
        <v>1567</v>
      </c>
      <c r="B272" s="63" t="s">
        <v>363</v>
      </c>
      <c r="C272" s="63" t="s">
        <v>361</v>
      </c>
      <c r="D272" s="63" t="s">
        <v>355</v>
      </c>
      <c r="E272" s="63" t="s">
        <v>356</v>
      </c>
      <c r="F272" s="63" t="s">
        <v>362</v>
      </c>
      <c r="G272" s="26" t="s">
        <v>358</v>
      </c>
      <c r="H272" s="59" t="s">
        <v>359</v>
      </c>
    </row>
    <row r="273" spans="1:8" ht="42.75" x14ac:dyDescent="0.25">
      <c r="A273" s="63" t="s">
        <v>364</v>
      </c>
      <c r="B273" s="63" t="s">
        <v>365</v>
      </c>
      <c r="C273" s="63" t="s">
        <v>191</v>
      </c>
      <c r="D273" s="63" t="s">
        <v>366</v>
      </c>
      <c r="E273" s="63" t="s">
        <v>356</v>
      </c>
      <c r="F273" s="63" t="s">
        <v>30</v>
      </c>
      <c r="G273" s="26" t="s">
        <v>367</v>
      </c>
      <c r="H273" s="59" t="s">
        <v>368</v>
      </c>
    </row>
    <row r="274" spans="1:8" ht="42.75" x14ac:dyDescent="0.25">
      <c r="A274" s="63" t="s">
        <v>369</v>
      </c>
      <c r="B274" s="63" t="s">
        <v>370</v>
      </c>
      <c r="C274" s="63" t="s">
        <v>191</v>
      </c>
      <c r="D274" s="63" t="s">
        <v>371</v>
      </c>
      <c r="E274" s="63" t="s">
        <v>356</v>
      </c>
      <c r="F274" s="63" t="s">
        <v>26</v>
      </c>
      <c r="G274" s="26" t="s">
        <v>372</v>
      </c>
      <c r="H274" s="26" t="s">
        <v>1429</v>
      </c>
    </row>
    <row r="275" spans="1:8" ht="57" x14ac:dyDescent="0.25">
      <c r="A275" s="63" t="s">
        <v>373</v>
      </c>
      <c r="B275" s="63" t="s">
        <v>374</v>
      </c>
      <c r="C275" s="63" t="s">
        <v>191</v>
      </c>
      <c r="D275" s="63" t="s">
        <v>375</v>
      </c>
      <c r="E275" s="63" t="s">
        <v>376</v>
      </c>
      <c r="F275" s="63" t="s">
        <v>34</v>
      </c>
      <c r="G275" s="26" t="s">
        <v>377</v>
      </c>
      <c r="H275" s="26" t="s">
        <v>368</v>
      </c>
    </row>
    <row r="276" spans="1:8" ht="71.25" x14ac:dyDescent="0.25">
      <c r="A276" s="63" t="s">
        <v>378</v>
      </c>
      <c r="B276" s="63" t="s">
        <v>379</v>
      </c>
      <c r="C276" s="63" t="s">
        <v>380</v>
      </c>
      <c r="D276" s="63" t="s">
        <v>381</v>
      </c>
      <c r="E276" s="63" t="s">
        <v>356</v>
      </c>
      <c r="F276" s="63" t="s">
        <v>38</v>
      </c>
      <c r="G276" s="26" t="s">
        <v>382</v>
      </c>
      <c r="H276" s="26" t="s">
        <v>368</v>
      </c>
    </row>
    <row r="277" spans="1:8" ht="57" customHeight="1" x14ac:dyDescent="0.25">
      <c r="A277" s="78" t="s">
        <v>383</v>
      </c>
      <c r="B277" s="78" t="s">
        <v>384</v>
      </c>
      <c r="C277" s="78" t="s">
        <v>385</v>
      </c>
      <c r="D277" s="78" t="s">
        <v>386</v>
      </c>
      <c r="E277" s="78" t="s">
        <v>387</v>
      </c>
      <c r="F277" s="78" t="s">
        <v>388</v>
      </c>
      <c r="G277" s="27">
        <v>0</v>
      </c>
      <c r="H277" s="27">
        <v>0</v>
      </c>
    </row>
    <row r="278" spans="1:8" x14ac:dyDescent="0.25">
      <c r="A278" s="78"/>
      <c r="B278" s="78"/>
      <c r="C278" s="78"/>
      <c r="D278" s="78"/>
      <c r="E278" s="78"/>
      <c r="F278" s="78"/>
      <c r="G278" s="27">
        <v>0</v>
      </c>
      <c r="H278" s="27">
        <v>0</v>
      </c>
    </row>
    <row r="279" spans="1:8" x14ac:dyDescent="0.25">
      <c r="A279" s="78"/>
      <c r="B279" s="78"/>
      <c r="C279" s="78"/>
      <c r="D279" s="78"/>
      <c r="E279" s="78"/>
      <c r="F279" s="78"/>
      <c r="G279" s="3"/>
      <c r="H279" s="27">
        <v>0</v>
      </c>
    </row>
    <row r="280" spans="1:8" ht="42.75" customHeight="1" x14ac:dyDescent="0.25">
      <c r="A280" s="78" t="s">
        <v>389</v>
      </c>
      <c r="B280" s="78" t="s">
        <v>390</v>
      </c>
      <c r="C280" s="78" t="s">
        <v>391</v>
      </c>
      <c r="D280" s="78" t="s">
        <v>392</v>
      </c>
      <c r="E280" s="78" t="s">
        <v>387</v>
      </c>
      <c r="F280" s="78" t="s">
        <v>357</v>
      </c>
      <c r="G280" s="27">
        <v>0</v>
      </c>
      <c r="H280" s="27">
        <v>0</v>
      </c>
    </row>
    <row r="281" spans="1:8" x14ac:dyDescent="0.25">
      <c r="A281" s="78"/>
      <c r="B281" s="78"/>
      <c r="C281" s="78"/>
      <c r="D281" s="78"/>
      <c r="E281" s="78"/>
      <c r="F281" s="78"/>
      <c r="G281" s="27">
        <v>0</v>
      </c>
      <c r="H281" s="27">
        <v>0</v>
      </c>
    </row>
    <row r="282" spans="1:8" x14ac:dyDescent="0.25">
      <c r="A282" s="78"/>
      <c r="B282" s="78"/>
      <c r="C282" s="78"/>
      <c r="D282" s="78"/>
      <c r="E282" s="78"/>
      <c r="F282" s="78"/>
      <c r="G282" s="27"/>
      <c r="H282" s="27">
        <v>0</v>
      </c>
    </row>
    <row r="283" spans="1:8" ht="42.75" customHeight="1" x14ac:dyDescent="0.25">
      <c r="A283" s="78" t="s">
        <v>389</v>
      </c>
      <c r="B283" s="78" t="s">
        <v>393</v>
      </c>
      <c r="C283" s="78" t="s">
        <v>391</v>
      </c>
      <c r="D283" s="78" t="s">
        <v>394</v>
      </c>
      <c r="E283" s="78" t="s">
        <v>387</v>
      </c>
      <c r="F283" s="78" t="s">
        <v>362</v>
      </c>
      <c r="G283" s="27">
        <v>0</v>
      </c>
      <c r="H283" s="27">
        <v>0</v>
      </c>
    </row>
    <row r="284" spans="1:8" x14ac:dyDescent="0.25">
      <c r="A284" s="78"/>
      <c r="B284" s="78"/>
      <c r="C284" s="78"/>
      <c r="D284" s="78"/>
      <c r="E284" s="78"/>
      <c r="F284" s="78"/>
      <c r="G284" s="27">
        <v>0</v>
      </c>
      <c r="H284" s="27">
        <v>0</v>
      </c>
    </row>
    <row r="285" spans="1:8" x14ac:dyDescent="0.25">
      <c r="A285" s="78"/>
      <c r="B285" s="78"/>
      <c r="C285" s="78"/>
      <c r="D285" s="78"/>
      <c r="E285" s="78"/>
      <c r="F285" s="78"/>
      <c r="G285" s="27"/>
      <c r="H285" s="27">
        <v>0</v>
      </c>
    </row>
    <row r="286" spans="1:8" ht="42.75" customHeight="1" x14ac:dyDescent="0.25">
      <c r="A286" s="78" t="s">
        <v>389</v>
      </c>
      <c r="B286" s="78" t="s">
        <v>395</v>
      </c>
      <c r="C286" s="78" t="s">
        <v>391</v>
      </c>
      <c r="D286" s="78" t="s">
        <v>394</v>
      </c>
      <c r="E286" s="78" t="s">
        <v>387</v>
      </c>
      <c r="F286" s="78" t="s">
        <v>362</v>
      </c>
      <c r="G286" s="27">
        <v>0</v>
      </c>
      <c r="H286" s="27">
        <v>0</v>
      </c>
    </row>
    <row r="287" spans="1:8" x14ac:dyDescent="0.25">
      <c r="A287" s="78"/>
      <c r="B287" s="78"/>
      <c r="C287" s="78"/>
      <c r="D287" s="78"/>
      <c r="E287" s="78"/>
      <c r="F287" s="78"/>
      <c r="G287" s="27">
        <v>0</v>
      </c>
      <c r="H287" s="27">
        <v>0</v>
      </c>
    </row>
    <row r="288" spans="1:8" x14ac:dyDescent="0.25">
      <c r="A288" s="78"/>
      <c r="B288" s="78"/>
      <c r="C288" s="78"/>
      <c r="D288" s="78"/>
      <c r="E288" s="78"/>
      <c r="F288" s="78"/>
      <c r="G288" s="27">
        <v>0</v>
      </c>
      <c r="H288" s="27"/>
    </row>
    <row r="289" spans="1:8" ht="42.75" customHeight="1" x14ac:dyDescent="0.25">
      <c r="A289" s="78" t="s">
        <v>396</v>
      </c>
      <c r="B289" s="78" t="s">
        <v>397</v>
      </c>
      <c r="C289" s="78" t="s">
        <v>398</v>
      </c>
      <c r="D289" s="78" t="s">
        <v>399</v>
      </c>
      <c r="E289" s="78" t="s">
        <v>387</v>
      </c>
      <c r="F289" s="78" t="s">
        <v>400</v>
      </c>
      <c r="G289" s="27">
        <v>0</v>
      </c>
      <c r="H289" s="27">
        <v>0</v>
      </c>
    </row>
    <row r="290" spans="1:8" x14ac:dyDescent="0.25">
      <c r="A290" s="78"/>
      <c r="B290" s="78"/>
      <c r="C290" s="78"/>
      <c r="D290" s="78"/>
      <c r="E290" s="78"/>
      <c r="F290" s="78"/>
      <c r="G290" s="27">
        <v>0</v>
      </c>
      <c r="H290" s="27">
        <v>0</v>
      </c>
    </row>
    <row r="291" spans="1:8" x14ac:dyDescent="0.25">
      <c r="A291" s="78"/>
      <c r="B291" s="78"/>
      <c r="C291" s="78"/>
      <c r="D291" s="78"/>
      <c r="E291" s="78"/>
      <c r="F291" s="78"/>
      <c r="G291" s="27"/>
      <c r="H291" s="27">
        <v>0</v>
      </c>
    </row>
    <row r="292" spans="1:8" ht="27" customHeight="1" x14ac:dyDescent="0.25">
      <c r="A292" s="63" t="s">
        <v>389</v>
      </c>
      <c r="B292" s="78" t="s">
        <v>401</v>
      </c>
      <c r="C292" s="78" t="s">
        <v>402</v>
      </c>
      <c r="D292" s="78" t="s">
        <v>403</v>
      </c>
      <c r="E292" s="78" t="s">
        <v>387</v>
      </c>
      <c r="F292" s="78" t="s">
        <v>30</v>
      </c>
      <c r="G292" s="27">
        <v>6100</v>
      </c>
      <c r="H292" s="27">
        <v>0</v>
      </c>
    </row>
    <row r="293" spans="1:8" ht="27" customHeight="1" x14ac:dyDescent="0.25">
      <c r="A293" s="61" t="s">
        <v>404</v>
      </c>
      <c r="B293" s="78"/>
      <c r="C293" s="78"/>
      <c r="D293" s="78"/>
      <c r="E293" s="78"/>
      <c r="F293" s="78"/>
      <c r="G293" s="27">
        <v>2000</v>
      </c>
      <c r="H293" s="27">
        <v>440</v>
      </c>
    </row>
    <row r="294" spans="1:8" ht="27" customHeight="1" x14ac:dyDescent="0.25">
      <c r="A294" s="63" t="s">
        <v>405</v>
      </c>
      <c r="B294" s="78"/>
      <c r="C294" s="78"/>
      <c r="D294" s="78"/>
      <c r="E294" s="78"/>
      <c r="F294" s="78"/>
      <c r="G294" s="27"/>
      <c r="H294" s="27">
        <v>0</v>
      </c>
    </row>
    <row r="295" spans="1:8" ht="27" customHeight="1" x14ac:dyDescent="0.25">
      <c r="A295" s="78" t="s">
        <v>406</v>
      </c>
      <c r="B295" s="78" t="s">
        <v>407</v>
      </c>
      <c r="C295" s="78" t="s">
        <v>408</v>
      </c>
      <c r="D295" s="78" t="s">
        <v>409</v>
      </c>
      <c r="E295" s="78" t="s">
        <v>387</v>
      </c>
      <c r="F295" s="78" t="s">
        <v>30</v>
      </c>
      <c r="G295" s="27">
        <v>0</v>
      </c>
      <c r="H295" s="27">
        <v>0</v>
      </c>
    </row>
    <row r="296" spans="1:8" ht="27" customHeight="1" x14ac:dyDescent="0.25">
      <c r="A296" s="78"/>
      <c r="B296" s="78"/>
      <c r="C296" s="78"/>
      <c r="D296" s="78"/>
      <c r="E296" s="78"/>
      <c r="F296" s="78"/>
      <c r="G296" s="27">
        <v>0</v>
      </c>
      <c r="H296" s="27">
        <v>0</v>
      </c>
    </row>
    <row r="297" spans="1:8" ht="27" customHeight="1" x14ac:dyDescent="0.25">
      <c r="A297" s="78"/>
      <c r="B297" s="78"/>
      <c r="C297" s="78"/>
      <c r="D297" s="78"/>
      <c r="E297" s="78"/>
      <c r="F297" s="78"/>
      <c r="G297" s="27"/>
      <c r="H297" s="27">
        <v>0</v>
      </c>
    </row>
    <row r="298" spans="1:8" ht="27" customHeight="1" x14ac:dyDescent="0.25">
      <c r="A298" s="78" t="s">
        <v>383</v>
      </c>
      <c r="B298" s="78" t="s">
        <v>410</v>
      </c>
      <c r="C298" s="78" t="s">
        <v>411</v>
      </c>
      <c r="D298" s="78" t="s">
        <v>412</v>
      </c>
      <c r="E298" s="78" t="s">
        <v>387</v>
      </c>
      <c r="F298" s="78" t="s">
        <v>413</v>
      </c>
      <c r="G298" s="27">
        <v>0</v>
      </c>
      <c r="H298" s="27">
        <v>0</v>
      </c>
    </row>
    <row r="299" spans="1:8" ht="27" customHeight="1" x14ac:dyDescent="0.25">
      <c r="A299" s="78"/>
      <c r="B299" s="78"/>
      <c r="C299" s="78"/>
      <c r="D299" s="78"/>
      <c r="E299" s="78"/>
      <c r="F299" s="78"/>
      <c r="G299" s="27">
        <v>0</v>
      </c>
      <c r="H299" s="27">
        <v>440</v>
      </c>
    </row>
    <row r="300" spans="1:8" ht="27" customHeight="1" x14ac:dyDescent="0.25">
      <c r="A300" s="78"/>
      <c r="B300" s="78"/>
      <c r="C300" s="78"/>
      <c r="D300" s="78"/>
      <c r="E300" s="78"/>
      <c r="F300" s="78"/>
      <c r="G300" s="27"/>
      <c r="H300" s="27">
        <v>0</v>
      </c>
    </row>
    <row r="301" spans="1:8" ht="27" customHeight="1" x14ac:dyDescent="0.25">
      <c r="A301" s="78" t="s">
        <v>389</v>
      </c>
      <c r="B301" s="78" t="s">
        <v>414</v>
      </c>
      <c r="C301" s="78" t="s">
        <v>402</v>
      </c>
      <c r="D301" s="78" t="s">
        <v>415</v>
      </c>
      <c r="E301" s="78" t="s">
        <v>387</v>
      </c>
      <c r="F301" s="78" t="s">
        <v>26</v>
      </c>
      <c r="G301" s="27">
        <v>0</v>
      </c>
      <c r="H301" s="27">
        <v>0</v>
      </c>
    </row>
    <row r="302" spans="1:8" ht="27" customHeight="1" x14ac:dyDescent="0.25">
      <c r="A302" s="78"/>
      <c r="B302" s="78"/>
      <c r="C302" s="78"/>
      <c r="D302" s="78"/>
      <c r="E302" s="78"/>
      <c r="F302" s="78"/>
      <c r="G302" s="27">
        <v>771.3</v>
      </c>
      <c r="H302" s="27">
        <v>440</v>
      </c>
    </row>
    <row r="303" spans="1:8" ht="27" customHeight="1" x14ac:dyDescent="0.25">
      <c r="A303" s="78"/>
      <c r="B303" s="78"/>
      <c r="C303" s="78"/>
      <c r="D303" s="78"/>
      <c r="E303" s="78"/>
      <c r="F303" s="78"/>
      <c r="G303" s="27"/>
      <c r="H303" s="27">
        <v>0</v>
      </c>
    </row>
    <row r="304" spans="1:8" ht="27" customHeight="1" x14ac:dyDescent="0.25">
      <c r="A304" s="63" t="s">
        <v>389</v>
      </c>
      <c r="B304" s="78" t="s">
        <v>416</v>
      </c>
      <c r="C304" s="78" t="s">
        <v>402</v>
      </c>
      <c r="D304" s="78" t="s">
        <v>417</v>
      </c>
      <c r="E304" s="78" t="s">
        <v>387</v>
      </c>
      <c r="F304" s="78" t="s">
        <v>418</v>
      </c>
      <c r="G304" s="27">
        <v>2120.5</v>
      </c>
      <c r="H304" s="27">
        <v>0</v>
      </c>
    </row>
    <row r="305" spans="1:8" ht="27" customHeight="1" x14ac:dyDescent="0.25">
      <c r="A305" s="61" t="s">
        <v>419</v>
      </c>
      <c r="B305" s="78"/>
      <c r="C305" s="78"/>
      <c r="D305" s="78"/>
      <c r="E305" s="78"/>
      <c r="F305" s="78"/>
      <c r="G305" s="27">
        <v>2000</v>
      </c>
      <c r="H305" s="27">
        <v>440</v>
      </c>
    </row>
    <row r="306" spans="1:8" ht="27" customHeight="1" x14ac:dyDescent="0.25">
      <c r="A306" s="63" t="s">
        <v>420</v>
      </c>
      <c r="B306" s="78"/>
      <c r="C306" s="78"/>
      <c r="D306" s="78"/>
      <c r="E306" s="78"/>
      <c r="F306" s="78"/>
      <c r="G306" s="27"/>
      <c r="H306" s="27">
        <v>0</v>
      </c>
    </row>
    <row r="307" spans="1:8" ht="27" customHeight="1" x14ac:dyDescent="0.25">
      <c r="A307" s="78" t="s">
        <v>389</v>
      </c>
      <c r="B307" s="78" t="s">
        <v>421</v>
      </c>
      <c r="C307" s="78" t="s">
        <v>391</v>
      </c>
      <c r="D307" s="78" t="s">
        <v>422</v>
      </c>
      <c r="E307" s="78" t="s">
        <v>387</v>
      </c>
      <c r="F307" s="78" t="s">
        <v>423</v>
      </c>
      <c r="G307" s="27"/>
      <c r="H307" s="27"/>
    </row>
    <row r="308" spans="1:8" ht="27" customHeight="1" x14ac:dyDescent="0.25">
      <c r="A308" s="78"/>
      <c r="B308" s="78"/>
      <c r="C308" s="78"/>
      <c r="D308" s="78"/>
      <c r="E308" s="78"/>
      <c r="F308" s="78"/>
      <c r="G308" s="27"/>
      <c r="H308" s="27"/>
    </row>
    <row r="309" spans="1:8" ht="27" customHeight="1" x14ac:dyDescent="0.25">
      <c r="A309" s="78"/>
      <c r="B309" s="78"/>
      <c r="C309" s="78"/>
      <c r="D309" s="78"/>
      <c r="E309" s="78"/>
      <c r="F309" s="78"/>
      <c r="G309" s="27"/>
      <c r="H309" s="27"/>
    </row>
    <row r="310" spans="1:8" ht="27" customHeight="1" x14ac:dyDescent="0.25">
      <c r="A310" s="63" t="s">
        <v>406</v>
      </c>
      <c r="B310" s="78" t="s">
        <v>424</v>
      </c>
      <c r="C310" s="78" t="s">
        <v>425</v>
      </c>
      <c r="D310" s="78" t="s">
        <v>426</v>
      </c>
      <c r="E310" s="78" t="s">
        <v>387</v>
      </c>
      <c r="F310" s="78" t="s">
        <v>427</v>
      </c>
      <c r="G310" s="27">
        <v>3930.3</v>
      </c>
      <c r="H310" s="27">
        <v>0</v>
      </c>
    </row>
    <row r="311" spans="1:8" ht="27" customHeight="1" x14ac:dyDescent="0.25">
      <c r="A311" s="61" t="s">
        <v>428</v>
      </c>
      <c r="B311" s="78"/>
      <c r="C311" s="78"/>
      <c r="D311" s="78"/>
      <c r="E311" s="78"/>
      <c r="F311" s="78"/>
      <c r="G311" s="27">
        <v>0</v>
      </c>
      <c r="H311" s="27">
        <v>0</v>
      </c>
    </row>
    <row r="312" spans="1:8" ht="27" customHeight="1" x14ac:dyDescent="0.25">
      <c r="A312" s="63" t="s">
        <v>429</v>
      </c>
      <c r="B312" s="78"/>
      <c r="C312" s="78"/>
      <c r="D312" s="78"/>
      <c r="E312" s="78"/>
      <c r="F312" s="78"/>
      <c r="G312" s="27"/>
      <c r="H312" s="27">
        <v>0</v>
      </c>
    </row>
    <row r="313" spans="1:8" ht="27" customHeight="1" x14ac:dyDescent="0.25">
      <c r="A313" s="78" t="s">
        <v>389</v>
      </c>
      <c r="B313" s="78" t="s">
        <v>393</v>
      </c>
      <c r="C313" s="78" t="s">
        <v>430</v>
      </c>
      <c r="D313" s="78" t="s">
        <v>431</v>
      </c>
      <c r="E313" s="78" t="s">
        <v>387</v>
      </c>
      <c r="F313" s="78" t="s">
        <v>432</v>
      </c>
      <c r="G313" s="27">
        <v>0</v>
      </c>
      <c r="H313" s="27">
        <v>0</v>
      </c>
    </row>
    <row r="314" spans="1:8" ht="27" customHeight="1" x14ac:dyDescent="0.25">
      <c r="A314" s="78"/>
      <c r="B314" s="78"/>
      <c r="C314" s="78"/>
      <c r="D314" s="78"/>
      <c r="E314" s="78"/>
      <c r="F314" s="78"/>
      <c r="G314" s="27">
        <v>0</v>
      </c>
      <c r="H314" s="27">
        <v>0</v>
      </c>
    </row>
    <row r="315" spans="1:8" ht="27" customHeight="1" x14ac:dyDescent="0.25">
      <c r="A315" s="78"/>
      <c r="B315" s="78"/>
      <c r="C315" s="78"/>
      <c r="D315" s="78"/>
      <c r="E315" s="78"/>
      <c r="F315" s="78"/>
      <c r="G315" s="27"/>
      <c r="H315" s="27">
        <v>0</v>
      </c>
    </row>
    <row r="316" spans="1:8" ht="27" customHeight="1" x14ac:dyDescent="0.25">
      <c r="A316" s="78" t="s">
        <v>389</v>
      </c>
      <c r="B316" s="78" t="s">
        <v>433</v>
      </c>
      <c r="C316" s="78" t="s">
        <v>391</v>
      </c>
      <c r="D316" s="78" t="s">
        <v>422</v>
      </c>
      <c r="E316" s="78" t="s">
        <v>387</v>
      </c>
      <c r="F316" s="78" t="s">
        <v>432</v>
      </c>
      <c r="G316" s="27">
        <v>0</v>
      </c>
      <c r="H316" s="27">
        <v>0</v>
      </c>
    </row>
    <row r="317" spans="1:8" ht="27" customHeight="1" x14ac:dyDescent="0.25">
      <c r="A317" s="78"/>
      <c r="B317" s="78"/>
      <c r="C317" s="78"/>
      <c r="D317" s="78"/>
      <c r="E317" s="78"/>
      <c r="F317" s="78"/>
      <c r="G317" s="27">
        <v>0</v>
      </c>
      <c r="H317" s="27">
        <v>0</v>
      </c>
    </row>
    <row r="318" spans="1:8" ht="27" customHeight="1" x14ac:dyDescent="0.25">
      <c r="A318" s="109"/>
      <c r="B318" s="109"/>
      <c r="C318" s="109"/>
      <c r="D318" s="109"/>
      <c r="E318" s="109"/>
      <c r="F318" s="109"/>
      <c r="G318" s="75"/>
      <c r="H318" s="75">
        <v>0</v>
      </c>
    </row>
    <row r="319" spans="1:8" ht="27" customHeight="1" x14ac:dyDescent="0.25">
      <c r="A319" s="109" t="s">
        <v>434</v>
      </c>
      <c r="B319" s="109" t="s">
        <v>1447</v>
      </c>
      <c r="C319" s="78" t="str">
        <f>UPPER("Diplomado Juicio de Amparo")</f>
        <v>DIPLOMADO JUICIO DE AMPARO</v>
      </c>
      <c r="D319" s="83" t="str">
        <f>UPPER("Módulos I, II y III")</f>
        <v>MÓDULOS I, II Y III</v>
      </c>
      <c r="E319" s="109" t="s">
        <v>1469</v>
      </c>
      <c r="F319" s="112" t="s">
        <v>1470</v>
      </c>
      <c r="G319" s="74"/>
      <c r="H319" s="74">
        <v>0</v>
      </c>
    </row>
    <row r="320" spans="1:8" ht="27" customHeight="1" x14ac:dyDescent="0.25">
      <c r="A320" s="110"/>
      <c r="B320" s="110"/>
      <c r="C320" s="78"/>
      <c r="D320" s="83"/>
      <c r="E320" s="110"/>
      <c r="F320" s="113"/>
      <c r="G320" s="74"/>
      <c r="H320" s="74">
        <v>0</v>
      </c>
    </row>
    <row r="321" spans="1:8" ht="27" customHeight="1" x14ac:dyDescent="0.25">
      <c r="A321" s="111"/>
      <c r="B321" s="111"/>
      <c r="C321" s="78"/>
      <c r="D321" s="83"/>
      <c r="E321" s="111"/>
      <c r="F321" s="114"/>
      <c r="G321" s="74">
        <v>2000</v>
      </c>
      <c r="H321" s="74"/>
    </row>
    <row r="322" spans="1:8" ht="27" customHeight="1" x14ac:dyDescent="0.25">
      <c r="A322" s="109" t="s">
        <v>435</v>
      </c>
      <c r="B322" s="109" t="s">
        <v>1448</v>
      </c>
      <c r="C322" s="78"/>
      <c r="D322" s="83"/>
      <c r="E322" s="109" t="s">
        <v>1469</v>
      </c>
      <c r="F322" s="112" t="s">
        <v>1471</v>
      </c>
      <c r="G322" s="74"/>
      <c r="H322" s="74">
        <v>0</v>
      </c>
    </row>
    <row r="323" spans="1:8" ht="27" customHeight="1" x14ac:dyDescent="0.25">
      <c r="A323" s="110"/>
      <c r="B323" s="110"/>
      <c r="C323" s="78"/>
      <c r="D323" s="83"/>
      <c r="E323" s="110"/>
      <c r="F323" s="113"/>
      <c r="G323" s="74"/>
      <c r="H323" s="74">
        <v>1476</v>
      </c>
    </row>
    <row r="324" spans="1:8" ht="27" customHeight="1" x14ac:dyDescent="0.25">
      <c r="A324" s="111"/>
      <c r="B324" s="111"/>
      <c r="C324" s="78"/>
      <c r="D324" s="83"/>
      <c r="E324" s="111"/>
      <c r="F324" s="114"/>
      <c r="G324" s="74">
        <v>2000</v>
      </c>
      <c r="H324" s="74">
        <v>0</v>
      </c>
    </row>
    <row r="325" spans="1:8" ht="27" customHeight="1" x14ac:dyDescent="0.25">
      <c r="A325" s="109" t="s">
        <v>435</v>
      </c>
      <c r="B325" s="109" t="s">
        <v>1449</v>
      </c>
      <c r="C325" s="78"/>
      <c r="D325" s="83"/>
      <c r="E325" s="109" t="s">
        <v>1469</v>
      </c>
      <c r="F325" s="112" t="s">
        <v>1472</v>
      </c>
      <c r="G325" s="74">
        <v>0</v>
      </c>
      <c r="H325" s="76">
        <v>0</v>
      </c>
    </row>
    <row r="326" spans="1:8" ht="27" customHeight="1" x14ac:dyDescent="0.25">
      <c r="A326" s="110"/>
      <c r="B326" s="110"/>
      <c r="C326" s="78"/>
      <c r="D326" s="83"/>
      <c r="E326" s="110"/>
      <c r="F326" s="113"/>
      <c r="G326" s="74"/>
      <c r="H326" s="74"/>
    </row>
    <row r="327" spans="1:8" ht="27" customHeight="1" x14ac:dyDescent="0.25">
      <c r="A327" s="111"/>
      <c r="B327" s="111"/>
      <c r="C327" s="78"/>
      <c r="D327" s="83"/>
      <c r="E327" s="111"/>
      <c r="F327" s="114"/>
      <c r="G327" s="74">
        <v>2000</v>
      </c>
      <c r="H327" s="74"/>
    </row>
    <row r="328" spans="1:8" ht="27" customHeight="1" x14ac:dyDescent="0.25">
      <c r="A328" s="109" t="s">
        <v>437</v>
      </c>
      <c r="B328" s="109" t="s">
        <v>1450</v>
      </c>
      <c r="C328" s="78" t="str">
        <f>UPPER("Ciclo de Conferencias: Las Resoluciones de la Suprema Corte y su impacto en la sociedad")</f>
        <v>CICLO DE CONFERENCIAS: LAS RESOLUCIONES DE LA SUPREMA CORTE Y SU IMPACTO EN LA SOCIEDAD</v>
      </c>
      <c r="D328" s="83" t="str">
        <f>UPPER("Las resoluciones de la SCJN y su impacto en la sociedad")</f>
        <v>LAS RESOLUCIONES DE LA SCJN Y SU IMPACTO EN LA SOCIEDAD</v>
      </c>
      <c r="E328" s="109" t="s">
        <v>1469</v>
      </c>
      <c r="F328" s="112">
        <v>42588</v>
      </c>
      <c r="G328" s="74"/>
      <c r="H328" s="74">
        <v>3813</v>
      </c>
    </row>
    <row r="329" spans="1:8" ht="27" customHeight="1" x14ac:dyDescent="0.25">
      <c r="A329" s="110"/>
      <c r="B329" s="110"/>
      <c r="C329" s="78"/>
      <c r="D329" s="83"/>
      <c r="E329" s="110"/>
      <c r="F329" s="113"/>
      <c r="G329" s="74"/>
      <c r="H329" s="74"/>
    </row>
    <row r="330" spans="1:8" ht="27" customHeight="1" x14ac:dyDescent="0.25">
      <c r="A330" s="111"/>
      <c r="B330" s="111"/>
      <c r="C330" s="78"/>
      <c r="D330" s="83"/>
      <c r="E330" s="111"/>
      <c r="F330" s="114"/>
      <c r="G330" s="74">
        <v>2000</v>
      </c>
      <c r="H330" s="74"/>
    </row>
    <row r="331" spans="1:8" ht="27" customHeight="1" x14ac:dyDescent="0.25">
      <c r="A331" s="109" t="s">
        <v>435</v>
      </c>
      <c r="B331" s="109" t="s">
        <v>1451</v>
      </c>
      <c r="C331" s="78"/>
      <c r="D331" s="83"/>
      <c r="E331" s="109" t="s">
        <v>1469</v>
      </c>
      <c r="F331" s="112">
        <v>42588</v>
      </c>
      <c r="G331" s="74"/>
      <c r="H331" s="74"/>
    </row>
    <row r="332" spans="1:8" ht="27" customHeight="1" x14ac:dyDescent="0.25">
      <c r="A332" s="110"/>
      <c r="B332" s="110"/>
      <c r="C332" s="78"/>
      <c r="D332" s="83"/>
      <c r="E332" s="110"/>
      <c r="F332" s="113"/>
      <c r="G332" s="74"/>
      <c r="H332" s="74"/>
    </row>
    <row r="333" spans="1:8" ht="27" customHeight="1" x14ac:dyDescent="0.25">
      <c r="A333" s="111"/>
      <c r="B333" s="111"/>
      <c r="C333" s="78"/>
      <c r="D333" s="83"/>
      <c r="E333" s="111"/>
      <c r="F333" s="114"/>
      <c r="G333" s="74">
        <v>1000</v>
      </c>
      <c r="H333" s="74"/>
    </row>
    <row r="334" spans="1:8" ht="28.5" customHeight="1" x14ac:dyDescent="0.25">
      <c r="A334" s="109" t="s">
        <v>435</v>
      </c>
      <c r="B334" s="109" t="s">
        <v>1452</v>
      </c>
      <c r="C334" s="78"/>
      <c r="D334" s="83"/>
      <c r="E334" s="109" t="s">
        <v>1469</v>
      </c>
      <c r="F334" s="112">
        <v>42587</v>
      </c>
      <c r="G334" s="74"/>
      <c r="H334" s="74"/>
    </row>
    <row r="335" spans="1:8" x14ac:dyDescent="0.25">
      <c r="A335" s="110"/>
      <c r="B335" s="110"/>
      <c r="C335" s="78"/>
      <c r="D335" s="83"/>
      <c r="E335" s="110"/>
      <c r="F335" s="113"/>
      <c r="G335" s="74"/>
      <c r="H335" s="74"/>
    </row>
    <row r="336" spans="1:8" x14ac:dyDescent="0.25">
      <c r="A336" s="111"/>
      <c r="B336" s="111"/>
      <c r="C336" s="78"/>
      <c r="D336" s="83"/>
      <c r="E336" s="111"/>
      <c r="F336" s="114"/>
      <c r="G336" s="74">
        <v>1000</v>
      </c>
      <c r="H336" s="74"/>
    </row>
    <row r="337" spans="1:8" ht="42.75" customHeight="1" x14ac:dyDescent="0.25">
      <c r="A337" s="109" t="s">
        <v>435</v>
      </c>
      <c r="B337" s="109" t="s">
        <v>1453</v>
      </c>
      <c r="C337" s="78"/>
      <c r="D337" s="83"/>
      <c r="E337" s="109" t="s">
        <v>1469</v>
      </c>
      <c r="F337" s="112">
        <v>42587</v>
      </c>
      <c r="G337" s="74"/>
      <c r="H337" s="74"/>
    </row>
    <row r="338" spans="1:8" x14ac:dyDescent="0.25">
      <c r="A338" s="110"/>
      <c r="B338" s="110"/>
      <c r="C338" s="78"/>
      <c r="D338" s="83"/>
      <c r="E338" s="110"/>
      <c r="F338" s="113"/>
      <c r="G338" s="74"/>
      <c r="H338" s="74"/>
    </row>
    <row r="339" spans="1:8" x14ac:dyDescent="0.25">
      <c r="A339" s="111"/>
      <c r="B339" s="111"/>
      <c r="C339" s="78"/>
      <c r="D339" s="83"/>
      <c r="E339" s="111"/>
      <c r="F339" s="114"/>
      <c r="G339" s="74">
        <v>1000</v>
      </c>
      <c r="H339" s="74"/>
    </row>
    <row r="340" spans="1:8" ht="28.5" customHeight="1" x14ac:dyDescent="0.25">
      <c r="A340" s="109" t="s">
        <v>438</v>
      </c>
      <c r="B340" s="109" t="s">
        <v>1454</v>
      </c>
      <c r="C340" s="78" t="str">
        <f>UPPER("Taller: La Argumentación jurídica en los juicios orales")</f>
        <v>TALLER: LA ARGUMENTACIÓN JURÍDICA EN LOS JUICIOS ORALES</v>
      </c>
      <c r="D340" s="83" t="s">
        <v>1464</v>
      </c>
      <c r="E340" s="109" t="s">
        <v>1469</v>
      </c>
      <c r="F340" s="112" t="s">
        <v>436</v>
      </c>
      <c r="G340" s="74"/>
      <c r="H340" s="74">
        <v>3216.41</v>
      </c>
    </row>
    <row r="341" spans="1:8" x14ac:dyDescent="0.25">
      <c r="A341" s="110"/>
      <c r="B341" s="110"/>
      <c r="C341" s="78"/>
      <c r="D341" s="83"/>
      <c r="E341" s="110"/>
      <c r="F341" s="113"/>
      <c r="G341" s="74"/>
      <c r="H341" s="74"/>
    </row>
    <row r="342" spans="1:8" x14ac:dyDescent="0.25">
      <c r="A342" s="111"/>
      <c r="B342" s="111"/>
      <c r="C342" s="78"/>
      <c r="D342" s="83"/>
      <c r="E342" s="111"/>
      <c r="F342" s="114"/>
      <c r="G342" s="74">
        <v>2000</v>
      </c>
      <c r="H342" s="74">
        <v>590</v>
      </c>
    </row>
    <row r="343" spans="1:8" ht="14.25" customHeight="1" x14ac:dyDescent="0.25">
      <c r="A343" s="109" t="s">
        <v>439</v>
      </c>
      <c r="B343" s="109" t="s">
        <v>1455</v>
      </c>
      <c r="C343" s="109" t="str">
        <f>UPPER("Conferencia: La argumentación jurídica en los juicios orales")</f>
        <v>CONFERENCIA: LA ARGUMENTACIÓN JURÍDICA EN LOS JUICIOS ORALES</v>
      </c>
      <c r="D343" s="91" t="s">
        <v>1464</v>
      </c>
      <c r="E343" s="109" t="s">
        <v>1469</v>
      </c>
      <c r="F343" s="112">
        <v>42602</v>
      </c>
      <c r="G343" s="77">
        <v>42584</v>
      </c>
      <c r="H343" s="74">
        <v>2598</v>
      </c>
    </row>
    <row r="344" spans="1:8" x14ac:dyDescent="0.25">
      <c r="A344" s="110"/>
      <c r="B344" s="110"/>
      <c r="C344" s="110"/>
      <c r="D344" s="92"/>
      <c r="E344" s="110"/>
      <c r="F344" s="113"/>
      <c r="G344" s="74"/>
      <c r="H344" s="74"/>
    </row>
    <row r="345" spans="1:8" x14ac:dyDescent="0.25">
      <c r="A345" s="111"/>
      <c r="B345" s="111"/>
      <c r="C345" s="111"/>
      <c r="D345" s="93"/>
      <c r="E345" s="111"/>
      <c r="F345" s="114"/>
      <c r="G345" s="74">
        <v>2000</v>
      </c>
      <c r="H345" s="74"/>
    </row>
    <row r="346" spans="1:8" ht="24.95" customHeight="1" x14ac:dyDescent="0.25">
      <c r="A346" s="109" t="s">
        <v>435</v>
      </c>
      <c r="B346" s="109" t="s">
        <v>1456</v>
      </c>
      <c r="C346" s="109" t="str">
        <f>UPPER("Conferencia: Protocolo de actuación para quienes imaprten justicia en casos que involucren derechos de personas, comunidades y pueblos indígenas")</f>
        <v>CONFERENCIA: PROTOCOLO DE ACTUACIÓN PARA QUIENES IMAPRTEN JUSTICIA EN CASOS QUE INVOLUCREN DERECHOS DE PERSONAS, COMUNIDADES Y PUEBLOS INDÍGENAS</v>
      </c>
      <c r="D346" s="91" t="s">
        <v>1465</v>
      </c>
      <c r="E346" s="109" t="s">
        <v>1469</v>
      </c>
      <c r="F346" s="112">
        <v>42584</v>
      </c>
      <c r="G346" s="74"/>
      <c r="H346" s="74"/>
    </row>
    <row r="347" spans="1:8" ht="24.95" customHeight="1" x14ac:dyDescent="0.25">
      <c r="A347" s="110"/>
      <c r="B347" s="110"/>
      <c r="C347" s="110"/>
      <c r="D347" s="92"/>
      <c r="E347" s="110"/>
      <c r="F347" s="113"/>
      <c r="G347" s="74"/>
      <c r="H347" s="74">
        <v>1500</v>
      </c>
    </row>
    <row r="348" spans="1:8" ht="24.95" customHeight="1" x14ac:dyDescent="0.25">
      <c r="A348" s="111"/>
      <c r="B348" s="111"/>
      <c r="C348" s="111"/>
      <c r="D348" s="93"/>
      <c r="E348" s="111"/>
      <c r="F348" s="114"/>
      <c r="G348" s="74">
        <v>1000</v>
      </c>
      <c r="H348" s="74">
        <v>0</v>
      </c>
    </row>
    <row r="349" spans="1:8" ht="28.5" customHeight="1" x14ac:dyDescent="0.25">
      <c r="A349" s="109" t="s">
        <v>435</v>
      </c>
      <c r="B349" s="109" t="s">
        <v>1457</v>
      </c>
      <c r="C349" s="109" t="str">
        <f>UPPER("Cine Debate")</f>
        <v>CINE DEBATE</v>
      </c>
      <c r="D349" s="91" t="str">
        <f>UPPER("Película La Misión")</f>
        <v>PELÍCULA LA MISIÓN</v>
      </c>
      <c r="E349" s="109" t="s">
        <v>1469</v>
      </c>
      <c r="F349" s="112">
        <v>42584</v>
      </c>
      <c r="G349" s="74"/>
      <c r="H349" s="74"/>
    </row>
    <row r="350" spans="1:8" x14ac:dyDescent="0.25">
      <c r="A350" s="110"/>
      <c r="B350" s="110"/>
      <c r="C350" s="110"/>
      <c r="D350" s="92"/>
      <c r="E350" s="110"/>
      <c r="F350" s="113"/>
      <c r="G350" s="74"/>
      <c r="H350" s="74">
        <v>1000</v>
      </c>
    </row>
    <row r="351" spans="1:8" x14ac:dyDescent="0.25">
      <c r="A351" s="111"/>
      <c r="B351" s="111"/>
      <c r="C351" s="111"/>
      <c r="D351" s="93"/>
      <c r="E351" s="111"/>
      <c r="F351" s="114"/>
      <c r="G351" s="74">
        <v>1000</v>
      </c>
      <c r="H351" s="74"/>
    </row>
    <row r="352" spans="1:8" ht="28.5" customHeight="1" x14ac:dyDescent="0.25">
      <c r="A352" s="109" t="s">
        <v>435</v>
      </c>
      <c r="B352" s="109" t="s">
        <v>1458</v>
      </c>
      <c r="C352" s="78" t="str">
        <f>UPPER("Mesa Redonda: Derechos de las personas y pueblos indígenas")</f>
        <v>MESA REDONDA: DERECHOS DE LAS PERSONAS Y PUEBLOS INDÍGENAS</v>
      </c>
      <c r="D352" s="83" t="str">
        <f>UPPER("Derechos de las personas y pueblos indígenas")</f>
        <v>DERECHOS DE LAS PERSONAS Y PUEBLOS INDÍGENAS</v>
      </c>
      <c r="E352" s="109" t="s">
        <v>1469</v>
      </c>
      <c r="F352" s="112">
        <v>42591</v>
      </c>
      <c r="G352" s="74"/>
      <c r="H352" s="74"/>
    </row>
    <row r="353" spans="1:8" x14ac:dyDescent="0.25">
      <c r="A353" s="110"/>
      <c r="B353" s="110"/>
      <c r="C353" s="78"/>
      <c r="D353" s="83"/>
      <c r="E353" s="110"/>
      <c r="F353" s="113"/>
      <c r="G353" s="74"/>
      <c r="H353" s="74"/>
    </row>
    <row r="354" spans="1:8" x14ac:dyDescent="0.25">
      <c r="A354" s="111"/>
      <c r="B354" s="111"/>
      <c r="C354" s="78"/>
      <c r="D354" s="83"/>
      <c r="E354" s="111"/>
      <c r="F354" s="114"/>
      <c r="G354" s="74">
        <v>1000</v>
      </c>
      <c r="H354" s="74"/>
    </row>
    <row r="355" spans="1:8" ht="28.5" customHeight="1" x14ac:dyDescent="0.25">
      <c r="A355" s="109" t="s">
        <v>435</v>
      </c>
      <c r="B355" s="109" t="s">
        <v>1459</v>
      </c>
      <c r="C355" s="78"/>
      <c r="D355" s="83"/>
      <c r="E355" s="109" t="s">
        <v>1469</v>
      </c>
      <c r="F355" s="112">
        <v>42591</v>
      </c>
      <c r="G355" s="74"/>
      <c r="H355" s="74"/>
    </row>
    <row r="356" spans="1:8" x14ac:dyDescent="0.25">
      <c r="A356" s="110"/>
      <c r="B356" s="110"/>
      <c r="C356" s="78"/>
      <c r="D356" s="83"/>
      <c r="E356" s="110"/>
      <c r="F356" s="113"/>
      <c r="G356" s="74"/>
      <c r="H356" s="74"/>
    </row>
    <row r="357" spans="1:8" x14ac:dyDescent="0.25">
      <c r="A357" s="111"/>
      <c r="B357" s="111"/>
      <c r="C357" s="78"/>
      <c r="D357" s="83"/>
      <c r="E357" s="111"/>
      <c r="F357" s="114"/>
      <c r="G357" s="74">
        <v>1000</v>
      </c>
      <c r="H357" s="74"/>
    </row>
    <row r="358" spans="1:8" ht="28.5" customHeight="1" x14ac:dyDescent="0.25">
      <c r="A358" s="109" t="s">
        <v>435</v>
      </c>
      <c r="B358" s="109" t="s">
        <v>1460</v>
      </c>
      <c r="C358" s="78"/>
      <c r="D358" s="83"/>
      <c r="E358" s="109" t="s">
        <v>1469</v>
      </c>
      <c r="F358" s="112">
        <v>42591</v>
      </c>
      <c r="G358" s="74"/>
      <c r="H358" s="74"/>
    </row>
    <row r="359" spans="1:8" x14ac:dyDescent="0.25">
      <c r="A359" s="110"/>
      <c r="B359" s="110"/>
      <c r="C359" s="78"/>
      <c r="D359" s="83"/>
      <c r="E359" s="110"/>
      <c r="F359" s="113"/>
      <c r="G359" s="74"/>
      <c r="H359" s="74"/>
    </row>
    <row r="360" spans="1:8" x14ac:dyDescent="0.25">
      <c r="A360" s="111"/>
      <c r="B360" s="111"/>
      <c r="C360" s="78"/>
      <c r="D360" s="83"/>
      <c r="E360" s="111"/>
      <c r="F360" s="114"/>
      <c r="G360" s="74">
        <v>1000</v>
      </c>
      <c r="H360" s="74"/>
    </row>
    <row r="361" spans="1:8" ht="28.5" customHeight="1" x14ac:dyDescent="0.25">
      <c r="A361" s="109" t="s">
        <v>440</v>
      </c>
      <c r="B361" s="109" t="s">
        <v>1461</v>
      </c>
      <c r="C361" s="109" t="str">
        <f>UPPER("Curso: El Nuevo Sistema de Justicia Penal")</f>
        <v>CURSO: EL NUEVO SISTEMA DE JUSTICIA PENAL</v>
      </c>
      <c r="D361" s="83" t="str">
        <f>UPPER("El Nuevo Sistema de Justicia Penal")</f>
        <v>EL NUEVO SISTEMA DE JUSTICIA PENAL</v>
      </c>
      <c r="E361" s="109" t="s">
        <v>1469</v>
      </c>
      <c r="F361" s="109" t="s">
        <v>441</v>
      </c>
      <c r="G361" s="74"/>
      <c r="H361" s="74">
        <v>5342</v>
      </c>
    </row>
    <row r="362" spans="1:8" x14ac:dyDescent="0.25">
      <c r="A362" s="110"/>
      <c r="B362" s="110"/>
      <c r="C362" s="110"/>
      <c r="D362" s="83"/>
      <c r="E362" s="110"/>
      <c r="F362" s="110"/>
      <c r="G362" s="74"/>
      <c r="H362" s="74"/>
    </row>
    <row r="363" spans="1:8" x14ac:dyDescent="0.25">
      <c r="A363" s="111"/>
      <c r="B363" s="111"/>
      <c r="C363" s="111"/>
      <c r="D363" s="83"/>
      <c r="E363" s="111"/>
      <c r="F363" s="111"/>
      <c r="G363" s="74">
        <v>2000</v>
      </c>
      <c r="H363" s="74"/>
    </row>
    <row r="364" spans="1:8" ht="28.5" customHeight="1" x14ac:dyDescent="0.25">
      <c r="A364" s="109" t="s">
        <v>442</v>
      </c>
      <c r="B364" s="109" t="s">
        <v>1462</v>
      </c>
      <c r="C364" s="109" t="str">
        <f>UPPER("Conferencia: La Reforma a la Ley Federal contra la delincuencia organizada. ¿Habrá necesidad?")</f>
        <v>CONFERENCIA: LA REFORMA A LA LEY FEDERAL CONTRA LA DELINCUENCIA ORGANIZADA. ¿HABRÁ NECESIDAD?</v>
      </c>
      <c r="D364" s="91" t="s">
        <v>1466</v>
      </c>
      <c r="E364" s="109" t="s">
        <v>1469</v>
      </c>
      <c r="F364" s="112">
        <v>42609</v>
      </c>
      <c r="G364" s="74"/>
      <c r="H364" s="74">
        <v>2793.76</v>
      </c>
    </row>
    <row r="365" spans="1:8" x14ac:dyDescent="0.25">
      <c r="A365" s="110"/>
      <c r="B365" s="110"/>
      <c r="C365" s="110"/>
      <c r="D365" s="92"/>
      <c r="E365" s="110"/>
      <c r="F365" s="113"/>
      <c r="G365" s="74"/>
      <c r="H365" s="74"/>
    </row>
    <row r="366" spans="1:8" x14ac:dyDescent="0.25">
      <c r="A366" s="111"/>
      <c r="B366" s="111"/>
      <c r="C366" s="111"/>
      <c r="D366" s="93"/>
      <c r="E366" s="111"/>
      <c r="F366" s="114"/>
      <c r="G366" s="74">
        <v>2000</v>
      </c>
      <c r="H366" s="74"/>
    </row>
    <row r="367" spans="1:8" ht="28.5" customHeight="1" x14ac:dyDescent="0.25">
      <c r="A367" s="109" t="s">
        <v>443</v>
      </c>
      <c r="B367" s="109" t="s">
        <v>1463</v>
      </c>
      <c r="C367" s="109" t="str">
        <f>UPPER("Conferencia: Órganoss Constitucionales Autónomos")</f>
        <v>CONFERENCIA: ÓRGANOSS CONSTITUCIONALES AUTÓNOMOS</v>
      </c>
      <c r="D367" s="91" t="s">
        <v>1467</v>
      </c>
      <c r="E367" s="109" t="s">
        <v>1469</v>
      </c>
      <c r="F367" s="112">
        <v>42612</v>
      </c>
      <c r="G367" s="74">
        <v>0</v>
      </c>
      <c r="H367" s="74">
        <v>5634</v>
      </c>
    </row>
    <row r="368" spans="1:8" x14ac:dyDescent="0.25">
      <c r="A368" s="110"/>
      <c r="B368" s="110"/>
      <c r="C368" s="110"/>
      <c r="D368" s="92"/>
      <c r="E368" s="110"/>
      <c r="F368" s="113"/>
      <c r="G368" s="74"/>
      <c r="H368" s="74"/>
    </row>
    <row r="369" spans="1:8" x14ac:dyDescent="0.25">
      <c r="A369" s="111"/>
      <c r="B369" s="111"/>
      <c r="C369" s="111"/>
      <c r="D369" s="93"/>
      <c r="E369" s="111"/>
      <c r="F369" s="114"/>
      <c r="G369" s="74">
        <v>1000</v>
      </c>
      <c r="H369" s="74"/>
    </row>
    <row r="370" spans="1:8" ht="28.5" customHeight="1" x14ac:dyDescent="0.25">
      <c r="A370" s="78" t="s">
        <v>440</v>
      </c>
      <c r="B370" s="78" t="s">
        <v>1461</v>
      </c>
      <c r="C370" s="78" t="str">
        <f>UPPER("Curso: El Nuevo Sistema de Justicia Penal")</f>
        <v>CURSO: EL NUEVO SISTEMA DE JUSTICIA PENAL</v>
      </c>
      <c r="D370" s="83" t="s">
        <v>1468</v>
      </c>
      <c r="E370" s="109" t="s">
        <v>1469</v>
      </c>
      <c r="F370" s="78" t="s">
        <v>441</v>
      </c>
      <c r="G370" s="74"/>
      <c r="H370" s="74">
        <v>5342</v>
      </c>
    </row>
    <row r="371" spans="1:8" x14ac:dyDescent="0.25">
      <c r="A371" s="78"/>
      <c r="B371" s="78"/>
      <c r="C371" s="78"/>
      <c r="D371" s="83"/>
      <c r="E371" s="110"/>
      <c r="F371" s="78"/>
      <c r="G371" s="74"/>
      <c r="H371" s="74"/>
    </row>
    <row r="372" spans="1:8" x14ac:dyDescent="0.25">
      <c r="A372" s="78"/>
      <c r="B372" s="78"/>
      <c r="C372" s="78"/>
      <c r="D372" s="83"/>
      <c r="E372" s="111"/>
      <c r="F372" s="78"/>
      <c r="G372" s="74">
        <v>2000</v>
      </c>
      <c r="H372" s="74"/>
    </row>
    <row r="373" spans="1:8" ht="28.5" customHeight="1" x14ac:dyDescent="0.25">
      <c r="A373" s="78" t="s">
        <v>442</v>
      </c>
      <c r="B373" s="78" t="s">
        <v>1462</v>
      </c>
      <c r="C373" s="78" t="str">
        <f>UPPER("Conferencia: La Reforma a la Ley Federal contra la delincuencia organizada. ¿Habrá necesidad?")</f>
        <v>CONFERENCIA: LA REFORMA A LA LEY FEDERAL CONTRA LA DELINCUENCIA ORGANIZADA. ¿HABRÁ NECESIDAD?</v>
      </c>
      <c r="D373" s="83" t="s">
        <v>1466</v>
      </c>
      <c r="E373" s="109" t="s">
        <v>1469</v>
      </c>
      <c r="F373" s="87">
        <v>42609</v>
      </c>
      <c r="G373" s="74"/>
      <c r="H373" s="74">
        <v>2793.76</v>
      </c>
    </row>
    <row r="374" spans="1:8" x14ac:dyDescent="0.25">
      <c r="A374" s="78"/>
      <c r="B374" s="78"/>
      <c r="C374" s="78"/>
      <c r="D374" s="83"/>
      <c r="E374" s="110"/>
      <c r="F374" s="87"/>
      <c r="G374" s="74"/>
      <c r="H374" s="74"/>
    </row>
    <row r="375" spans="1:8" x14ac:dyDescent="0.25">
      <c r="A375" s="78"/>
      <c r="B375" s="78"/>
      <c r="C375" s="78"/>
      <c r="D375" s="83"/>
      <c r="E375" s="111"/>
      <c r="F375" s="87"/>
      <c r="G375" s="74">
        <v>2000</v>
      </c>
      <c r="H375" s="74"/>
    </row>
    <row r="376" spans="1:8" ht="28.5" customHeight="1" x14ac:dyDescent="0.25">
      <c r="A376" s="109" t="s">
        <v>443</v>
      </c>
      <c r="B376" s="109" t="s">
        <v>1463</v>
      </c>
      <c r="C376" s="109" t="str">
        <f>UPPER("Conferencia: Órganoss Constitucionales Autónomos")</f>
        <v>CONFERENCIA: ÓRGANOSS CONSTITUCIONALES AUTÓNOMOS</v>
      </c>
      <c r="D376" s="91" t="s">
        <v>1467</v>
      </c>
      <c r="E376" s="109" t="s">
        <v>1469</v>
      </c>
      <c r="F376" s="112">
        <v>42612</v>
      </c>
      <c r="G376" s="74">
        <v>0</v>
      </c>
      <c r="H376" s="74">
        <v>5634</v>
      </c>
    </row>
    <row r="377" spans="1:8" x14ac:dyDescent="0.25">
      <c r="A377" s="110"/>
      <c r="B377" s="110"/>
      <c r="C377" s="110"/>
      <c r="D377" s="92"/>
      <c r="E377" s="110"/>
      <c r="F377" s="113"/>
      <c r="G377" s="74"/>
      <c r="H377" s="74"/>
    </row>
    <row r="378" spans="1:8" x14ac:dyDescent="0.25">
      <c r="A378" s="111"/>
      <c r="B378" s="111"/>
      <c r="C378" s="111"/>
      <c r="D378" s="93"/>
      <c r="E378" s="111"/>
      <c r="F378" s="114"/>
      <c r="G378" s="74">
        <v>1000</v>
      </c>
      <c r="H378" s="74"/>
    </row>
    <row r="379" spans="1:8" x14ac:dyDescent="0.25">
      <c r="A379" s="83" t="s">
        <v>444</v>
      </c>
      <c r="B379" s="83" t="s">
        <v>445</v>
      </c>
      <c r="C379" s="83" t="s">
        <v>398</v>
      </c>
      <c r="D379" s="83" t="s">
        <v>446</v>
      </c>
      <c r="E379" s="83" t="s">
        <v>447</v>
      </c>
      <c r="F379" s="83" t="s">
        <v>448</v>
      </c>
      <c r="G379" s="28">
        <v>2474</v>
      </c>
      <c r="H379" s="28">
        <v>4242</v>
      </c>
    </row>
    <row r="380" spans="1:8" x14ac:dyDescent="0.25">
      <c r="A380" s="81"/>
      <c r="B380" s="83"/>
      <c r="C380" s="83"/>
      <c r="D380" s="83"/>
      <c r="E380" s="83"/>
      <c r="F380" s="81"/>
      <c r="G380" s="28">
        <v>1000</v>
      </c>
      <c r="H380" s="28">
        <v>0</v>
      </c>
    </row>
    <row r="381" spans="1:8" x14ac:dyDescent="0.25">
      <c r="A381" s="83" t="s">
        <v>449</v>
      </c>
      <c r="B381" s="83" t="s">
        <v>317</v>
      </c>
      <c r="C381" s="83" t="s">
        <v>134</v>
      </c>
      <c r="D381" s="83" t="s">
        <v>450</v>
      </c>
      <c r="E381" s="83" t="s">
        <v>447</v>
      </c>
      <c r="F381" s="83" t="s">
        <v>451</v>
      </c>
      <c r="G381" s="28">
        <v>1909</v>
      </c>
      <c r="H381" s="28">
        <v>4075</v>
      </c>
    </row>
    <row r="382" spans="1:8" x14ac:dyDescent="0.25">
      <c r="A382" s="81"/>
      <c r="B382" s="83"/>
      <c r="C382" s="83"/>
      <c r="D382" s="83"/>
      <c r="E382" s="83"/>
      <c r="F382" s="81"/>
      <c r="G382" s="28">
        <v>982</v>
      </c>
      <c r="H382" s="28">
        <v>0</v>
      </c>
    </row>
    <row r="383" spans="1:8" x14ac:dyDescent="0.25">
      <c r="A383" s="83" t="s">
        <v>452</v>
      </c>
      <c r="B383" s="83" t="s">
        <v>453</v>
      </c>
      <c r="C383" s="83" t="s">
        <v>134</v>
      </c>
      <c r="D383" s="83" t="s">
        <v>450</v>
      </c>
      <c r="E383" s="83" t="s">
        <v>447</v>
      </c>
      <c r="F383" s="83" t="s">
        <v>58</v>
      </c>
      <c r="G383" s="28">
        <v>3874.9</v>
      </c>
      <c r="H383" s="28">
        <v>5680</v>
      </c>
    </row>
    <row r="384" spans="1:8" x14ac:dyDescent="0.25">
      <c r="A384" s="81"/>
      <c r="B384" s="83"/>
      <c r="C384" s="83"/>
      <c r="D384" s="83"/>
      <c r="E384" s="83"/>
      <c r="F384" s="81"/>
      <c r="G384" s="28">
        <v>1892</v>
      </c>
      <c r="H384" s="28">
        <v>0</v>
      </c>
    </row>
    <row r="385" spans="1:8" x14ac:dyDescent="0.25">
      <c r="A385" s="83" t="s">
        <v>454</v>
      </c>
      <c r="B385" s="83" t="s">
        <v>455</v>
      </c>
      <c r="C385" s="83" t="s">
        <v>134</v>
      </c>
      <c r="D385" s="83" t="s">
        <v>450</v>
      </c>
      <c r="E385" s="83" t="s">
        <v>447</v>
      </c>
      <c r="F385" s="83" t="s">
        <v>144</v>
      </c>
      <c r="G385" s="28">
        <v>0</v>
      </c>
      <c r="H385" s="28">
        <v>0</v>
      </c>
    </row>
    <row r="386" spans="1:8" x14ac:dyDescent="0.25">
      <c r="A386" s="81"/>
      <c r="B386" s="83"/>
      <c r="C386" s="83"/>
      <c r="D386" s="83"/>
      <c r="E386" s="83"/>
      <c r="F386" s="81"/>
      <c r="G386" s="28">
        <v>2000</v>
      </c>
      <c r="H386" s="28">
        <v>0</v>
      </c>
    </row>
    <row r="387" spans="1:8" x14ac:dyDescent="0.25">
      <c r="A387" s="83" t="s">
        <v>456</v>
      </c>
      <c r="B387" s="83" t="s">
        <v>457</v>
      </c>
      <c r="C387" s="83" t="s">
        <v>134</v>
      </c>
      <c r="D387" s="83" t="s">
        <v>450</v>
      </c>
      <c r="E387" s="83" t="s">
        <v>447</v>
      </c>
      <c r="F387" s="83" t="s">
        <v>156</v>
      </c>
      <c r="G387" s="28">
        <v>2108</v>
      </c>
      <c r="H387" s="28">
        <v>4075</v>
      </c>
    </row>
    <row r="388" spans="1:8" x14ac:dyDescent="0.25">
      <c r="A388" s="81"/>
      <c r="B388" s="83"/>
      <c r="C388" s="83"/>
      <c r="D388" s="83"/>
      <c r="E388" s="83"/>
      <c r="F388" s="81"/>
      <c r="G388" s="28">
        <v>2000</v>
      </c>
      <c r="H388" s="28">
        <v>0</v>
      </c>
    </row>
    <row r="389" spans="1:8" ht="30" customHeight="1" x14ac:dyDescent="0.25">
      <c r="A389" s="83" t="s">
        <v>458</v>
      </c>
      <c r="B389" s="83" t="s">
        <v>459</v>
      </c>
      <c r="C389" s="83" t="s">
        <v>1473</v>
      </c>
      <c r="D389" s="83" t="s">
        <v>460</v>
      </c>
      <c r="E389" s="83" t="s">
        <v>447</v>
      </c>
      <c r="F389" s="83" t="s">
        <v>44</v>
      </c>
      <c r="G389" s="28">
        <v>0</v>
      </c>
      <c r="H389" s="28">
        <v>0</v>
      </c>
    </row>
    <row r="390" spans="1:8" ht="30" customHeight="1" x14ac:dyDescent="0.25">
      <c r="A390" s="81"/>
      <c r="B390" s="83"/>
      <c r="C390" s="83"/>
      <c r="D390" s="83"/>
      <c r="E390" s="83"/>
      <c r="F390" s="81"/>
      <c r="G390" s="28">
        <v>0</v>
      </c>
      <c r="H390" s="28">
        <v>0</v>
      </c>
    </row>
    <row r="391" spans="1:8" x14ac:dyDescent="0.25">
      <c r="A391" s="83" t="s">
        <v>461</v>
      </c>
      <c r="B391" s="83" t="s">
        <v>462</v>
      </c>
      <c r="C391" s="83" t="s">
        <v>463</v>
      </c>
      <c r="D391" s="83" t="s">
        <v>460</v>
      </c>
      <c r="E391" s="83" t="s">
        <v>447</v>
      </c>
      <c r="F391" s="83" t="s">
        <v>48</v>
      </c>
      <c r="G391" s="28">
        <v>0</v>
      </c>
      <c r="H391" s="28">
        <v>0</v>
      </c>
    </row>
    <row r="392" spans="1:8" x14ac:dyDescent="0.25">
      <c r="A392" s="81"/>
      <c r="B392" s="83"/>
      <c r="C392" s="83"/>
      <c r="D392" s="83"/>
      <c r="E392" s="83"/>
      <c r="F392" s="81"/>
      <c r="G392" s="28">
        <v>1000</v>
      </c>
      <c r="H392" s="28">
        <v>0</v>
      </c>
    </row>
    <row r="393" spans="1:8" x14ac:dyDescent="0.25">
      <c r="A393" s="83" t="s">
        <v>464</v>
      </c>
      <c r="B393" s="83" t="s">
        <v>465</v>
      </c>
      <c r="C393" s="83" t="s">
        <v>463</v>
      </c>
      <c r="D393" s="83" t="s">
        <v>460</v>
      </c>
      <c r="E393" s="83" t="s">
        <v>447</v>
      </c>
      <c r="F393" s="83" t="s">
        <v>48</v>
      </c>
      <c r="G393" s="28">
        <v>0</v>
      </c>
      <c r="H393" s="28">
        <v>0</v>
      </c>
    </row>
    <row r="394" spans="1:8" x14ac:dyDescent="0.25">
      <c r="A394" s="81"/>
      <c r="B394" s="83"/>
      <c r="C394" s="83"/>
      <c r="D394" s="83"/>
      <c r="E394" s="83"/>
      <c r="F394" s="81"/>
      <c r="G394" s="28">
        <v>1000</v>
      </c>
      <c r="H394" s="28">
        <v>0</v>
      </c>
    </row>
    <row r="395" spans="1:8" x14ac:dyDescent="0.25">
      <c r="A395" s="83" t="s">
        <v>466</v>
      </c>
      <c r="B395" s="83" t="s">
        <v>467</v>
      </c>
      <c r="C395" s="83" t="s">
        <v>463</v>
      </c>
      <c r="D395" s="83" t="s">
        <v>460</v>
      </c>
      <c r="E395" s="83" t="s">
        <v>447</v>
      </c>
      <c r="F395" s="83" t="s">
        <v>48</v>
      </c>
      <c r="G395" s="28">
        <v>0</v>
      </c>
      <c r="H395" s="28">
        <v>0</v>
      </c>
    </row>
    <row r="396" spans="1:8" x14ac:dyDescent="0.25">
      <c r="A396" s="81"/>
      <c r="B396" s="83"/>
      <c r="C396" s="83"/>
      <c r="D396" s="83"/>
      <c r="E396" s="83"/>
      <c r="F396" s="81"/>
      <c r="G396" s="28">
        <v>1000</v>
      </c>
      <c r="H396" s="28">
        <v>0</v>
      </c>
    </row>
    <row r="397" spans="1:8" ht="30" customHeight="1" x14ac:dyDescent="0.25">
      <c r="A397" s="83" t="s">
        <v>468</v>
      </c>
      <c r="B397" s="83" t="s">
        <v>317</v>
      </c>
      <c r="C397" s="83" t="s">
        <v>1444</v>
      </c>
      <c r="D397" s="83" t="s">
        <v>460</v>
      </c>
      <c r="E397" s="83" t="s">
        <v>447</v>
      </c>
      <c r="F397" s="83" t="s">
        <v>105</v>
      </c>
      <c r="G397" s="28">
        <v>0</v>
      </c>
      <c r="H397" s="28">
        <v>0</v>
      </c>
    </row>
    <row r="398" spans="1:8" ht="30" customHeight="1" x14ac:dyDescent="0.25">
      <c r="A398" s="81"/>
      <c r="B398" s="83"/>
      <c r="C398" s="83"/>
      <c r="D398" s="83"/>
      <c r="E398" s="83"/>
      <c r="F398" s="81"/>
      <c r="G398" s="28">
        <v>0</v>
      </c>
      <c r="H398" s="28">
        <v>0</v>
      </c>
    </row>
    <row r="399" spans="1:8" ht="24.95" customHeight="1" x14ac:dyDescent="0.25">
      <c r="A399" s="83" t="s">
        <v>469</v>
      </c>
      <c r="B399" s="83" t="s">
        <v>465</v>
      </c>
      <c r="C399" s="83" t="s">
        <v>470</v>
      </c>
      <c r="D399" s="83" t="s">
        <v>471</v>
      </c>
      <c r="E399" s="83" t="s">
        <v>447</v>
      </c>
      <c r="F399" s="83" t="s">
        <v>109</v>
      </c>
      <c r="G399" s="28">
        <v>0</v>
      </c>
      <c r="H399" s="28">
        <v>0</v>
      </c>
    </row>
    <row r="400" spans="1:8" ht="24.95" customHeight="1" x14ac:dyDescent="0.25">
      <c r="A400" s="81"/>
      <c r="B400" s="83"/>
      <c r="C400" s="83"/>
      <c r="D400" s="83"/>
      <c r="E400" s="83"/>
      <c r="F400" s="81"/>
      <c r="G400" s="28">
        <v>1000</v>
      </c>
      <c r="H400" s="28">
        <v>0</v>
      </c>
    </row>
    <row r="401" spans="1:8" x14ac:dyDescent="0.25">
      <c r="A401" s="83" t="s">
        <v>472</v>
      </c>
      <c r="B401" s="83" t="s">
        <v>473</v>
      </c>
      <c r="C401" s="83" t="s">
        <v>1445</v>
      </c>
      <c r="D401" s="83" t="s">
        <v>474</v>
      </c>
      <c r="E401" s="83" t="s">
        <v>447</v>
      </c>
      <c r="F401" s="83" t="s">
        <v>475</v>
      </c>
      <c r="G401" s="28">
        <v>0</v>
      </c>
      <c r="H401" s="28">
        <v>0</v>
      </c>
    </row>
    <row r="402" spans="1:8" x14ac:dyDescent="0.25">
      <c r="A402" s="81"/>
      <c r="B402" s="83"/>
      <c r="C402" s="83"/>
      <c r="D402" s="83"/>
      <c r="E402" s="83"/>
      <c r="F402" s="81"/>
      <c r="G402" s="28">
        <v>0</v>
      </c>
      <c r="H402" s="28">
        <v>0</v>
      </c>
    </row>
    <row r="403" spans="1:8" ht="71.25" x14ac:dyDescent="0.25">
      <c r="A403" s="61" t="s">
        <v>476</v>
      </c>
      <c r="B403" s="63" t="s">
        <v>477</v>
      </c>
      <c r="C403" s="63" t="s">
        <v>285</v>
      </c>
      <c r="D403" s="63" t="s">
        <v>478</v>
      </c>
      <c r="E403" s="63" t="s">
        <v>479</v>
      </c>
      <c r="F403" s="66" t="s">
        <v>480</v>
      </c>
      <c r="G403" s="3" t="s">
        <v>481</v>
      </c>
      <c r="H403" s="3" t="s">
        <v>482</v>
      </c>
    </row>
    <row r="404" spans="1:8" ht="42.75" x14ac:dyDescent="0.25">
      <c r="A404" s="61" t="s">
        <v>483</v>
      </c>
      <c r="B404" s="63" t="s">
        <v>484</v>
      </c>
      <c r="C404" s="63" t="s">
        <v>285</v>
      </c>
      <c r="D404" s="63" t="s">
        <v>485</v>
      </c>
      <c r="E404" s="63" t="s">
        <v>479</v>
      </c>
      <c r="F404" s="66" t="s">
        <v>486</v>
      </c>
      <c r="G404" s="3" t="s">
        <v>487</v>
      </c>
      <c r="H404" s="3" t="s">
        <v>488</v>
      </c>
    </row>
    <row r="405" spans="1:8" ht="85.5" x14ac:dyDescent="0.25">
      <c r="A405" s="61" t="s">
        <v>489</v>
      </c>
      <c r="B405" s="63" t="s">
        <v>490</v>
      </c>
      <c r="C405" s="63" t="s">
        <v>285</v>
      </c>
      <c r="D405" s="63" t="s">
        <v>491</v>
      </c>
      <c r="E405" s="63" t="s">
        <v>479</v>
      </c>
      <c r="F405" s="66" t="s">
        <v>492</v>
      </c>
      <c r="G405" s="3" t="s">
        <v>493</v>
      </c>
      <c r="H405" s="3" t="s">
        <v>494</v>
      </c>
    </row>
    <row r="406" spans="1:8" ht="28.5" x14ac:dyDescent="0.25">
      <c r="A406" s="61" t="s">
        <v>495</v>
      </c>
      <c r="B406" s="63" t="s">
        <v>496</v>
      </c>
      <c r="C406" s="63" t="s">
        <v>285</v>
      </c>
      <c r="D406" s="63" t="s">
        <v>497</v>
      </c>
      <c r="E406" s="63" t="s">
        <v>479</v>
      </c>
      <c r="F406" s="66" t="s">
        <v>498</v>
      </c>
      <c r="G406" s="3" t="s">
        <v>499</v>
      </c>
      <c r="H406" s="3" t="s">
        <v>500</v>
      </c>
    </row>
    <row r="407" spans="1:8" ht="42.75" x14ac:dyDescent="0.25">
      <c r="A407" s="61" t="s">
        <v>495</v>
      </c>
      <c r="B407" s="63" t="s">
        <v>501</v>
      </c>
      <c r="C407" s="63" t="s">
        <v>502</v>
      </c>
      <c r="D407" s="63" t="s">
        <v>355</v>
      </c>
      <c r="E407" s="63" t="s">
        <v>479</v>
      </c>
      <c r="F407" s="66">
        <v>2</v>
      </c>
      <c r="G407" s="3" t="s">
        <v>503</v>
      </c>
      <c r="H407" s="3" t="s">
        <v>500</v>
      </c>
    </row>
    <row r="408" spans="1:8" ht="42.75" x14ac:dyDescent="0.25">
      <c r="A408" s="61" t="s">
        <v>495</v>
      </c>
      <c r="B408" s="63" t="s">
        <v>504</v>
      </c>
      <c r="C408" s="63" t="s">
        <v>505</v>
      </c>
      <c r="D408" s="63" t="s">
        <v>355</v>
      </c>
      <c r="E408" s="63" t="s">
        <v>479</v>
      </c>
      <c r="F408" s="66">
        <v>9</v>
      </c>
      <c r="G408" s="3" t="s">
        <v>503</v>
      </c>
      <c r="H408" s="3" t="s">
        <v>506</v>
      </c>
    </row>
    <row r="409" spans="1:8" ht="42.75" x14ac:dyDescent="0.25">
      <c r="A409" s="61" t="s">
        <v>495</v>
      </c>
      <c r="B409" s="63" t="s">
        <v>501</v>
      </c>
      <c r="C409" s="63" t="s">
        <v>505</v>
      </c>
      <c r="D409" s="63" t="s">
        <v>355</v>
      </c>
      <c r="E409" s="63" t="s">
        <v>479</v>
      </c>
      <c r="F409" s="66">
        <v>9</v>
      </c>
      <c r="G409" s="3" t="s">
        <v>503</v>
      </c>
      <c r="H409" s="3" t="s">
        <v>500</v>
      </c>
    </row>
    <row r="410" spans="1:8" ht="42.75" x14ac:dyDescent="0.25">
      <c r="A410" s="61" t="s">
        <v>495</v>
      </c>
      <c r="B410" s="63" t="s">
        <v>507</v>
      </c>
      <c r="C410" s="63" t="s">
        <v>505</v>
      </c>
      <c r="D410" s="63" t="s">
        <v>355</v>
      </c>
      <c r="E410" s="63" t="s">
        <v>479</v>
      </c>
      <c r="F410" s="66">
        <v>9</v>
      </c>
      <c r="G410" s="3" t="s">
        <v>503</v>
      </c>
      <c r="H410" s="3" t="s">
        <v>500</v>
      </c>
    </row>
    <row r="411" spans="1:8" ht="57" x14ac:dyDescent="0.25">
      <c r="A411" s="61" t="s">
        <v>508</v>
      </c>
      <c r="B411" s="63" t="s">
        <v>509</v>
      </c>
      <c r="C411" s="63" t="s">
        <v>510</v>
      </c>
      <c r="D411" s="63" t="s">
        <v>511</v>
      </c>
      <c r="E411" s="63" t="s">
        <v>479</v>
      </c>
      <c r="F411" s="66">
        <v>11</v>
      </c>
      <c r="G411" s="3" t="s">
        <v>503</v>
      </c>
      <c r="H411" s="3" t="s">
        <v>500</v>
      </c>
    </row>
    <row r="412" spans="1:8" ht="71.25" x14ac:dyDescent="0.25">
      <c r="A412" s="61" t="s">
        <v>495</v>
      </c>
      <c r="B412" s="63" t="s">
        <v>507</v>
      </c>
      <c r="C412" s="63" t="s">
        <v>512</v>
      </c>
      <c r="D412" s="63" t="s">
        <v>513</v>
      </c>
      <c r="E412" s="63" t="s">
        <v>479</v>
      </c>
      <c r="F412" s="66">
        <v>24</v>
      </c>
      <c r="G412" s="3" t="s">
        <v>514</v>
      </c>
      <c r="H412" s="3" t="s">
        <v>500</v>
      </c>
    </row>
    <row r="413" spans="1:8" ht="42.75" x14ac:dyDescent="0.25">
      <c r="A413" s="61" t="s">
        <v>495</v>
      </c>
      <c r="B413" s="63" t="s">
        <v>515</v>
      </c>
      <c r="C413" s="63" t="s">
        <v>516</v>
      </c>
      <c r="D413" s="63" t="s">
        <v>517</v>
      </c>
      <c r="E413" s="63" t="s">
        <v>479</v>
      </c>
      <c r="F413" s="66">
        <v>31</v>
      </c>
      <c r="G413" s="3" t="s">
        <v>518</v>
      </c>
      <c r="H413" s="3" t="s">
        <v>500</v>
      </c>
    </row>
    <row r="414" spans="1:8" ht="42.75" x14ac:dyDescent="0.25">
      <c r="A414" s="61" t="s">
        <v>495</v>
      </c>
      <c r="B414" s="63" t="s">
        <v>496</v>
      </c>
      <c r="C414" s="63" t="s">
        <v>516</v>
      </c>
      <c r="D414" s="63" t="s">
        <v>517</v>
      </c>
      <c r="E414" s="63" t="s">
        <v>479</v>
      </c>
      <c r="F414" s="66" t="s">
        <v>519</v>
      </c>
      <c r="G414" s="3" t="s">
        <v>520</v>
      </c>
      <c r="H414" s="3" t="s">
        <v>500</v>
      </c>
    </row>
    <row r="415" spans="1:8" ht="39.950000000000003" customHeight="1" x14ac:dyDescent="0.25">
      <c r="A415" s="78" t="s">
        <v>521</v>
      </c>
      <c r="B415" s="79" t="s">
        <v>522</v>
      </c>
      <c r="C415" s="79" t="s">
        <v>523</v>
      </c>
      <c r="D415" s="79" t="s">
        <v>524</v>
      </c>
      <c r="E415" s="79" t="s">
        <v>525</v>
      </c>
      <c r="F415" s="79">
        <v>1</v>
      </c>
      <c r="G415" s="29">
        <v>0</v>
      </c>
      <c r="H415" s="29">
        <v>0</v>
      </c>
    </row>
    <row r="416" spans="1:8" ht="39.950000000000003" customHeight="1" x14ac:dyDescent="0.25">
      <c r="A416" s="78"/>
      <c r="B416" s="79"/>
      <c r="C416" s="79"/>
      <c r="D416" s="79"/>
      <c r="E416" s="79"/>
      <c r="F416" s="79"/>
      <c r="G416" s="29">
        <v>0</v>
      </c>
      <c r="H416" s="29">
        <v>0</v>
      </c>
    </row>
    <row r="417" spans="1:8" ht="39.950000000000003" customHeight="1" x14ac:dyDescent="0.25">
      <c r="A417" s="78" t="s">
        <v>526</v>
      </c>
      <c r="B417" s="79" t="s">
        <v>527</v>
      </c>
      <c r="C417" s="79" t="s">
        <v>523</v>
      </c>
      <c r="D417" s="79" t="s">
        <v>528</v>
      </c>
      <c r="E417" s="79" t="s">
        <v>525</v>
      </c>
      <c r="F417" s="79">
        <v>1</v>
      </c>
      <c r="G417" s="30">
        <v>0</v>
      </c>
      <c r="H417" s="30">
        <v>0</v>
      </c>
    </row>
    <row r="418" spans="1:8" ht="39.950000000000003" customHeight="1" x14ac:dyDescent="0.25">
      <c r="A418" s="78"/>
      <c r="B418" s="79"/>
      <c r="C418" s="79"/>
      <c r="D418" s="79"/>
      <c r="E418" s="79"/>
      <c r="F418" s="79"/>
      <c r="G418" s="30">
        <v>280</v>
      </c>
      <c r="H418" s="30">
        <v>0</v>
      </c>
    </row>
    <row r="419" spans="1:8" ht="39.950000000000003" customHeight="1" x14ac:dyDescent="0.25">
      <c r="A419" s="78" t="s">
        <v>529</v>
      </c>
      <c r="B419" s="79" t="s">
        <v>530</v>
      </c>
      <c r="C419" s="79" t="s">
        <v>523</v>
      </c>
      <c r="D419" s="79" t="s">
        <v>528</v>
      </c>
      <c r="E419" s="79" t="s">
        <v>525</v>
      </c>
      <c r="F419" s="79">
        <v>1</v>
      </c>
      <c r="G419" s="29">
        <v>0</v>
      </c>
      <c r="H419" s="30">
        <v>0</v>
      </c>
    </row>
    <row r="420" spans="1:8" ht="39.950000000000003" customHeight="1" x14ac:dyDescent="0.25">
      <c r="A420" s="78"/>
      <c r="B420" s="79"/>
      <c r="C420" s="79"/>
      <c r="D420" s="79"/>
      <c r="E420" s="79"/>
      <c r="F420" s="79"/>
      <c r="G420" s="29">
        <v>280</v>
      </c>
      <c r="H420" s="30">
        <v>0</v>
      </c>
    </row>
    <row r="421" spans="1:8" ht="39.950000000000003" customHeight="1" x14ac:dyDescent="0.25">
      <c r="A421" s="78" t="s">
        <v>531</v>
      </c>
      <c r="B421" s="79" t="s">
        <v>532</v>
      </c>
      <c r="C421" s="79" t="s">
        <v>398</v>
      </c>
      <c r="D421" s="79" t="s">
        <v>533</v>
      </c>
      <c r="E421" s="79" t="s">
        <v>525</v>
      </c>
      <c r="F421" s="90">
        <v>1</v>
      </c>
      <c r="G421" s="30">
        <v>0</v>
      </c>
      <c r="H421" s="30">
        <v>0</v>
      </c>
    </row>
    <row r="422" spans="1:8" ht="39.950000000000003" customHeight="1" x14ac:dyDescent="0.25">
      <c r="A422" s="78"/>
      <c r="B422" s="79"/>
      <c r="C422" s="79"/>
      <c r="D422" s="79"/>
      <c r="E422" s="79"/>
      <c r="F422" s="90"/>
      <c r="G422" s="30">
        <v>0</v>
      </c>
      <c r="H422" s="30">
        <v>0</v>
      </c>
    </row>
    <row r="423" spans="1:8" ht="36" customHeight="1" x14ac:dyDescent="0.25">
      <c r="A423" s="78" t="s">
        <v>534</v>
      </c>
      <c r="B423" s="79" t="s">
        <v>535</v>
      </c>
      <c r="C423" s="79" t="s">
        <v>111</v>
      </c>
      <c r="D423" s="79" t="s">
        <v>112</v>
      </c>
      <c r="E423" s="79" t="s">
        <v>525</v>
      </c>
      <c r="F423" s="90">
        <v>1</v>
      </c>
      <c r="G423" s="30">
        <v>0</v>
      </c>
      <c r="H423" s="30">
        <v>0</v>
      </c>
    </row>
    <row r="424" spans="1:8" ht="36" customHeight="1" x14ac:dyDescent="0.25">
      <c r="A424" s="78"/>
      <c r="B424" s="79"/>
      <c r="C424" s="79"/>
      <c r="D424" s="79"/>
      <c r="E424" s="79"/>
      <c r="F424" s="90"/>
      <c r="G424" s="30">
        <v>0</v>
      </c>
      <c r="H424" s="30">
        <v>0</v>
      </c>
    </row>
    <row r="425" spans="1:8" ht="36" customHeight="1" x14ac:dyDescent="0.25">
      <c r="A425" s="78" t="s">
        <v>536</v>
      </c>
      <c r="B425" s="79" t="s">
        <v>537</v>
      </c>
      <c r="C425" s="79" t="s">
        <v>111</v>
      </c>
      <c r="D425" s="79" t="s">
        <v>112</v>
      </c>
      <c r="E425" s="79" t="s">
        <v>525</v>
      </c>
      <c r="F425" s="90">
        <v>1</v>
      </c>
      <c r="G425" s="30">
        <v>0</v>
      </c>
      <c r="H425" s="30">
        <v>0</v>
      </c>
    </row>
    <row r="426" spans="1:8" ht="36" customHeight="1" x14ac:dyDescent="0.25">
      <c r="A426" s="78"/>
      <c r="B426" s="79"/>
      <c r="C426" s="79"/>
      <c r="D426" s="79"/>
      <c r="E426" s="79"/>
      <c r="F426" s="90"/>
      <c r="G426" s="30">
        <v>0</v>
      </c>
      <c r="H426" s="30">
        <v>0</v>
      </c>
    </row>
    <row r="427" spans="1:8" ht="36" customHeight="1" x14ac:dyDescent="0.25">
      <c r="A427" s="78" t="s">
        <v>538</v>
      </c>
      <c r="B427" s="79" t="s">
        <v>539</v>
      </c>
      <c r="C427" s="79" t="s">
        <v>111</v>
      </c>
      <c r="D427" s="79" t="s">
        <v>112</v>
      </c>
      <c r="E427" s="79" t="s">
        <v>525</v>
      </c>
      <c r="F427" s="90">
        <v>2</v>
      </c>
      <c r="G427" s="30">
        <v>0</v>
      </c>
      <c r="H427" s="30">
        <v>0</v>
      </c>
    </row>
    <row r="428" spans="1:8" ht="36" customHeight="1" x14ac:dyDescent="0.25">
      <c r="A428" s="78"/>
      <c r="B428" s="79"/>
      <c r="C428" s="79"/>
      <c r="D428" s="79"/>
      <c r="E428" s="79"/>
      <c r="F428" s="90"/>
      <c r="G428" s="30">
        <v>0</v>
      </c>
      <c r="H428" s="30">
        <v>0</v>
      </c>
    </row>
    <row r="429" spans="1:8" ht="36" customHeight="1" x14ac:dyDescent="0.25">
      <c r="A429" s="78" t="s">
        <v>540</v>
      </c>
      <c r="B429" s="79" t="s">
        <v>541</v>
      </c>
      <c r="C429" s="79" t="s">
        <v>111</v>
      </c>
      <c r="D429" s="79" t="s">
        <v>112</v>
      </c>
      <c r="E429" s="79" t="s">
        <v>525</v>
      </c>
      <c r="F429" s="90">
        <v>1</v>
      </c>
      <c r="G429" s="30">
        <v>0</v>
      </c>
      <c r="H429" s="30">
        <v>0</v>
      </c>
    </row>
    <row r="430" spans="1:8" ht="36" customHeight="1" x14ac:dyDescent="0.25">
      <c r="A430" s="78"/>
      <c r="B430" s="79"/>
      <c r="C430" s="79"/>
      <c r="D430" s="79"/>
      <c r="E430" s="79"/>
      <c r="F430" s="90"/>
      <c r="G430" s="30">
        <v>0</v>
      </c>
      <c r="H430" s="30">
        <v>0</v>
      </c>
    </row>
    <row r="431" spans="1:8" ht="36" customHeight="1" x14ac:dyDescent="0.25">
      <c r="A431" s="78" t="s">
        <v>542</v>
      </c>
      <c r="B431" s="79" t="s">
        <v>543</v>
      </c>
      <c r="C431" s="79" t="s">
        <v>111</v>
      </c>
      <c r="D431" s="79" t="s">
        <v>112</v>
      </c>
      <c r="E431" s="79" t="s">
        <v>525</v>
      </c>
      <c r="F431" s="90">
        <v>1</v>
      </c>
      <c r="G431" s="30">
        <v>0</v>
      </c>
      <c r="H431" s="30">
        <v>0</v>
      </c>
    </row>
    <row r="432" spans="1:8" ht="36" customHeight="1" x14ac:dyDescent="0.25">
      <c r="A432" s="78"/>
      <c r="B432" s="79"/>
      <c r="C432" s="79"/>
      <c r="D432" s="79"/>
      <c r="E432" s="79"/>
      <c r="F432" s="90"/>
      <c r="G432" s="30">
        <v>0</v>
      </c>
      <c r="H432" s="30">
        <v>0</v>
      </c>
    </row>
    <row r="433" spans="1:8" ht="36" customHeight="1" x14ac:dyDescent="0.25">
      <c r="A433" s="78" t="s">
        <v>544</v>
      </c>
      <c r="B433" s="79" t="s">
        <v>545</v>
      </c>
      <c r="C433" s="79" t="s">
        <v>111</v>
      </c>
      <c r="D433" s="79" t="s">
        <v>112</v>
      </c>
      <c r="E433" s="79" t="s">
        <v>525</v>
      </c>
      <c r="F433" s="90">
        <v>1</v>
      </c>
      <c r="G433" s="30">
        <v>0</v>
      </c>
      <c r="H433" s="30">
        <v>0</v>
      </c>
    </row>
    <row r="434" spans="1:8" ht="36" customHeight="1" x14ac:dyDescent="0.25">
      <c r="A434" s="78"/>
      <c r="B434" s="79"/>
      <c r="C434" s="79"/>
      <c r="D434" s="79"/>
      <c r="E434" s="79"/>
      <c r="F434" s="90"/>
      <c r="G434" s="30">
        <v>644</v>
      </c>
      <c r="H434" s="30">
        <v>0</v>
      </c>
    </row>
    <row r="435" spans="1:8" ht="36" customHeight="1" x14ac:dyDescent="0.25">
      <c r="A435" s="78" t="s">
        <v>546</v>
      </c>
      <c r="B435" s="79" t="s">
        <v>547</v>
      </c>
      <c r="C435" s="79" t="s">
        <v>111</v>
      </c>
      <c r="D435" s="79" t="s">
        <v>112</v>
      </c>
      <c r="E435" s="79" t="s">
        <v>525</v>
      </c>
      <c r="F435" s="90">
        <v>1</v>
      </c>
      <c r="G435" s="30">
        <v>0</v>
      </c>
      <c r="H435" s="30">
        <v>0</v>
      </c>
    </row>
    <row r="436" spans="1:8" ht="36" customHeight="1" x14ac:dyDescent="0.25">
      <c r="A436" s="78"/>
      <c r="B436" s="79"/>
      <c r="C436" s="79"/>
      <c r="D436" s="79"/>
      <c r="E436" s="79"/>
      <c r="F436" s="90"/>
      <c r="G436" s="30">
        <v>525</v>
      </c>
      <c r="H436" s="30">
        <v>0</v>
      </c>
    </row>
    <row r="437" spans="1:8" ht="36" customHeight="1" x14ac:dyDescent="0.25">
      <c r="A437" s="78" t="s">
        <v>548</v>
      </c>
      <c r="B437" s="79" t="s">
        <v>549</v>
      </c>
      <c r="C437" s="79" t="s">
        <v>111</v>
      </c>
      <c r="D437" s="79" t="s">
        <v>112</v>
      </c>
      <c r="E437" s="79" t="s">
        <v>525</v>
      </c>
      <c r="F437" s="90">
        <v>2</v>
      </c>
      <c r="G437" s="30">
        <v>0</v>
      </c>
      <c r="H437" s="30">
        <v>0</v>
      </c>
    </row>
    <row r="438" spans="1:8" ht="36" customHeight="1" x14ac:dyDescent="0.25">
      <c r="A438" s="78"/>
      <c r="B438" s="79"/>
      <c r="C438" s="79"/>
      <c r="D438" s="79"/>
      <c r="E438" s="79"/>
      <c r="F438" s="90"/>
      <c r="G438" s="30">
        <v>512.01</v>
      </c>
      <c r="H438" s="30">
        <v>0</v>
      </c>
    </row>
    <row r="439" spans="1:8" ht="36" customHeight="1" x14ac:dyDescent="0.25">
      <c r="A439" s="78" t="s">
        <v>550</v>
      </c>
      <c r="B439" s="79" t="s">
        <v>551</v>
      </c>
      <c r="C439" s="79" t="s">
        <v>171</v>
      </c>
      <c r="D439" s="79" t="s">
        <v>552</v>
      </c>
      <c r="E439" s="79" t="s">
        <v>525</v>
      </c>
      <c r="F439" s="90">
        <v>1</v>
      </c>
      <c r="G439" s="30">
        <v>0</v>
      </c>
      <c r="H439" s="30">
        <v>0</v>
      </c>
    </row>
    <row r="440" spans="1:8" ht="36" customHeight="1" x14ac:dyDescent="0.25">
      <c r="A440" s="78"/>
      <c r="B440" s="79"/>
      <c r="C440" s="79"/>
      <c r="D440" s="79"/>
      <c r="E440" s="79"/>
      <c r="F440" s="90"/>
      <c r="G440" s="30">
        <v>0</v>
      </c>
      <c r="H440" s="30">
        <v>0</v>
      </c>
    </row>
    <row r="441" spans="1:8" ht="36" customHeight="1" x14ac:dyDescent="0.25">
      <c r="A441" s="78" t="s">
        <v>553</v>
      </c>
      <c r="B441" s="79" t="s">
        <v>554</v>
      </c>
      <c r="C441" s="79" t="s">
        <v>171</v>
      </c>
      <c r="D441" s="79" t="s">
        <v>552</v>
      </c>
      <c r="E441" s="79" t="s">
        <v>525</v>
      </c>
      <c r="F441" s="90">
        <v>2</v>
      </c>
      <c r="G441" s="30">
        <v>0</v>
      </c>
      <c r="H441" s="30">
        <v>0</v>
      </c>
    </row>
    <row r="442" spans="1:8" ht="36" customHeight="1" x14ac:dyDescent="0.25">
      <c r="A442" s="78"/>
      <c r="B442" s="79"/>
      <c r="C442" s="79"/>
      <c r="D442" s="79"/>
      <c r="E442" s="79"/>
      <c r="F442" s="90"/>
      <c r="G442" s="30">
        <v>0</v>
      </c>
      <c r="H442" s="30">
        <v>0</v>
      </c>
    </row>
    <row r="443" spans="1:8" ht="36" customHeight="1" x14ac:dyDescent="0.25">
      <c r="A443" s="78" t="s">
        <v>555</v>
      </c>
      <c r="B443" s="79" t="s">
        <v>556</v>
      </c>
      <c r="C443" s="79" t="s">
        <v>171</v>
      </c>
      <c r="D443" s="79" t="s">
        <v>552</v>
      </c>
      <c r="E443" s="79" t="s">
        <v>525</v>
      </c>
      <c r="F443" s="90">
        <v>1</v>
      </c>
      <c r="G443" s="30">
        <v>0</v>
      </c>
      <c r="H443" s="30">
        <v>0</v>
      </c>
    </row>
    <row r="444" spans="1:8" ht="36" customHeight="1" x14ac:dyDescent="0.25">
      <c r="A444" s="78"/>
      <c r="B444" s="79"/>
      <c r="C444" s="79"/>
      <c r="D444" s="79"/>
      <c r="E444" s="79"/>
      <c r="F444" s="90"/>
      <c r="G444" s="30">
        <v>811</v>
      </c>
      <c r="H444" s="30">
        <v>0</v>
      </c>
    </row>
    <row r="445" spans="1:8" ht="36" customHeight="1" x14ac:dyDescent="0.25">
      <c r="A445" s="78" t="s">
        <v>557</v>
      </c>
      <c r="B445" s="79" t="s">
        <v>558</v>
      </c>
      <c r="C445" s="79" t="s">
        <v>398</v>
      </c>
      <c r="D445" s="79" t="s">
        <v>559</v>
      </c>
      <c r="E445" s="79" t="s">
        <v>525</v>
      </c>
      <c r="F445" s="90">
        <v>1</v>
      </c>
      <c r="G445" s="30">
        <v>0</v>
      </c>
      <c r="H445" s="30">
        <v>0</v>
      </c>
    </row>
    <row r="446" spans="1:8" ht="36" customHeight="1" x14ac:dyDescent="0.25">
      <c r="A446" s="78"/>
      <c r="B446" s="79"/>
      <c r="C446" s="79"/>
      <c r="D446" s="79"/>
      <c r="E446" s="79"/>
      <c r="F446" s="90"/>
      <c r="G446" s="30">
        <v>0</v>
      </c>
      <c r="H446" s="30">
        <v>0</v>
      </c>
    </row>
    <row r="447" spans="1:8" ht="42.75" x14ac:dyDescent="0.25">
      <c r="A447" s="79" t="s">
        <v>560</v>
      </c>
      <c r="B447" s="63" t="s">
        <v>561</v>
      </c>
      <c r="C447" s="63" t="s">
        <v>134</v>
      </c>
      <c r="D447" s="63" t="s">
        <v>562</v>
      </c>
      <c r="E447" s="61" t="s">
        <v>563</v>
      </c>
      <c r="F447" s="63" t="s">
        <v>564</v>
      </c>
      <c r="G447" s="31" t="s">
        <v>565</v>
      </c>
      <c r="H447" s="39" t="s">
        <v>566</v>
      </c>
    </row>
    <row r="448" spans="1:8" ht="42.75" x14ac:dyDescent="0.25">
      <c r="A448" s="79"/>
      <c r="B448" s="63" t="s">
        <v>567</v>
      </c>
      <c r="C448" s="63" t="s">
        <v>134</v>
      </c>
      <c r="D448" s="63" t="s">
        <v>562</v>
      </c>
      <c r="E448" s="61" t="s">
        <v>563</v>
      </c>
      <c r="F448" s="63" t="s">
        <v>568</v>
      </c>
      <c r="G448" s="31" t="s">
        <v>565</v>
      </c>
      <c r="H448" s="39" t="s">
        <v>569</v>
      </c>
    </row>
    <row r="449" spans="1:8" ht="42.75" x14ac:dyDescent="0.25">
      <c r="A449" s="79"/>
      <c r="B449" s="63" t="s">
        <v>570</v>
      </c>
      <c r="C449" s="63" t="s">
        <v>134</v>
      </c>
      <c r="D449" s="63" t="s">
        <v>562</v>
      </c>
      <c r="E449" s="61" t="s">
        <v>563</v>
      </c>
      <c r="F449" s="63" t="s">
        <v>571</v>
      </c>
      <c r="G449" s="31" t="s">
        <v>572</v>
      </c>
      <c r="H449" s="39" t="s">
        <v>573</v>
      </c>
    </row>
    <row r="450" spans="1:8" ht="42.75" x14ac:dyDescent="0.25">
      <c r="A450" s="79"/>
      <c r="B450" s="63" t="s">
        <v>574</v>
      </c>
      <c r="C450" s="63" t="s">
        <v>134</v>
      </c>
      <c r="D450" s="63" t="s">
        <v>562</v>
      </c>
      <c r="E450" s="61" t="s">
        <v>563</v>
      </c>
      <c r="F450" s="63" t="s">
        <v>575</v>
      </c>
      <c r="G450" s="31" t="s">
        <v>576</v>
      </c>
      <c r="H450" s="39" t="s">
        <v>577</v>
      </c>
    </row>
    <row r="451" spans="1:8" ht="42.75" x14ac:dyDescent="0.25">
      <c r="A451" s="79"/>
      <c r="B451" s="63" t="s">
        <v>578</v>
      </c>
      <c r="C451" s="63" t="s">
        <v>134</v>
      </c>
      <c r="D451" s="63" t="s">
        <v>562</v>
      </c>
      <c r="E451" s="61" t="s">
        <v>563</v>
      </c>
      <c r="F451" s="63" t="s">
        <v>579</v>
      </c>
      <c r="G451" s="31" t="s">
        <v>565</v>
      </c>
      <c r="H451" s="39" t="s">
        <v>580</v>
      </c>
    </row>
    <row r="452" spans="1:8" ht="42.75" x14ac:dyDescent="0.25">
      <c r="A452" s="79" t="s">
        <v>581</v>
      </c>
      <c r="B452" s="63" t="s">
        <v>582</v>
      </c>
      <c r="C452" s="63" t="s">
        <v>583</v>
      </c>
      <c r="D452" s="63" t="s">
        <v>584</v>
      </c>
      <c r="E452" s="61" t="s">
        <v>563</v>
      </c>
      <c r="F452" s="63" t="s">
        <v>11</v>
      </c>
      <c r="G452" s="31" t="s">
        <v>585</v>
      </c>
      <c r="H452" s="39" t="s">
        <v>586</v>
      </c>
    </row>
    <row r="453" spans="1:8" ht="42.75" x14ac:dyDescent="0.25">
      <c r="A453" s="79"/>
      <c r="B453" s="63" t="s">
        <v>587</v>
      </c>
      <c r="C453" s="63" t="s">
        <v>583</v>
      </c>
      <c r="D453" s="63" t="s">
        <v>584</v>
      </c>
      <c r="E453" s="61" t="s">
        <v>563</v>
      </c>
      <c r="F453" s="63" t="s">
        <v>20</v>
      </c>
      <c r="G453" s="31" t="s">
        <v>588</v>
      </c>
      <c r="H453" s="39" t="s">
        <v>589</v>
      </c>
    </row>
    <row r="454" spans="1:8" ht="42.75" x14ac:dyDescent="0.25">
      <c r="A454" s="79"/>
      <c r="B454" s="63" t="s">
        <v>590</v>
      </c>
      <c r="C454" s="63" t="s">
        <v>583</v>
      </c>
      <c r="D454" s="63" t="s">
        <v>584</v>
      </c>
      <c r="E454" s="61" t="s">
        <v>563</v>
      </c>
      <c r="F454" s="63" t="s">
        <v>20</v>
      </c>
      <c r="G454" s="31" t="s">
        <v>588</v>
      </c>
      <c r="H454" s="39" t="s">
        <v>591</v>
      </c>
    </row>
    <row r="455" spans="1:8" ht="42.75" x14ac:dyDescent="0.25">
      <c r="A455" s="79"/>
      <c r="B455" s="63" t="s">
        <v>317</v>
      </c>
      <c r="C455" s="63" t="s">
        <v>583</v>
      </c>
      <c r="D455" s="63" t="s">
        <v>584</v>
      </c>
      <c r="E455" s="61" t="s">
        <v>563</v>
      </c>
      <c r="F455" s="63" t="s">
        <v>592</v>
      </c>
      <c r="G455" s="31" t="s">
        <v>593</v>
      </c>
      <c r="H455" s="39" t="s">
        <v>594</v>
      </c>
    </row>
    <row r="456" spans="1:8" ht="42.75" x14ac:dyDescent="0.25">
      <c r="A456" s="61" t="s">
        <v>595</v>
      </c>
      <c r="B456" s="63" t="s">
        <v>596</v>
      </c>
      <c r="C456" s="63" t="s">
        <v>597</v>
      </c>
      <c r="D456" s="63" t="s">
        <v>598</v>
      </c>
      <c r="E456" s="61" t="s">
        <v>563</v>
      </c>
      <c r="F456" s="63" t="s">
        <v>599</v>
      </c>
      <c r="G456" s="31" t="s">
        <v>600</v>
      </c>
      <c r="H456" s="39" t="s">
        <v>601</v>
      </c>
    </row>
    <row r="457" spans="1:8" ht="42.75" x14ac:dyDescent="0.25">
      <c r="A457" s="61" t="s">
        <v>602</v>
      </c>
      <c r="B457" s="63" t="s">
        <v>603</v>
      </c>
      <c r="C457" s="63" t="s">
        <v>411</v>
      </c>
      <c r="D457" s="63" t="s">
        <v>604</v>
      </c>
      <c r="E457" s="61" t="s">
        <v>563</v>
      </c>
      <c r="F457" s="63" t="s">
        <v>605</v>
      </c>
      <c r="G457" s="31" t="s">
        <v>593</v>
      </c>
      <c r="H457" s="39" t="s">
        <v>606</v>
      </c>
    </row>
    <row r="458" spans="1:8" ht="42.75" x14ac:dyDescent="0.25">
      <c r="A458" s="61" t="s">
        <v>607</v>
      </c>
      <c r="B458" s="63" t="s">
        <v>608</v>
      </c>
      <c r="C458" s="63" t="s">
        <v>609</v>
      </c>
      <c r="D458" s="63" t="s">
        <v>610</v>
      </c>
      <c r="E458" s="61" t="s">
        <v>563</v>
      </c>
      <c r="F458" s="63" t="s">
        <v>16</v>
      </c>
      <c r="G458" s="31" t="s">
        <v>611</v>
      </c>
      <c r="H458" s="39" t="s">
        <v>589</v>
      </c>
    </row>
    <row r="459" spans="1:8" ht="57" x14ac:dyDescent="0.25">
      <c r="A459" s="61" t="s">
        <v>612</v>
      </c>
      <c r="B459" s="63" t="s">
        <v>613</v>
      </c>
      <c r="C459" s="63" t="s">
        <v>398</v>
      </c>
      <c r="D459" s="63" t="s">
        <v>614</v>
      </c>
      <c r="E459" s="61" t="s">
        <v>563</v>
      </c>
      <c r="F459" s="63" t="s">
        <v>615</v>
      </c>
      <c r="G459" s="31" t="s">
        <v>616</v>
      </c>
      <c r="H459" s="39" t="s">
        <v>601</v>
      </c>
    </row>
    <row r="460" spans="1:8" ht="42.75" x14ac:dyDescent="0.25">
      <c r="A460" s="79" t="s">
        <v>617</v>
      </c>
      <c r="B460" s="63" t="s">
        <v>618</v>
      </c>
      <c r="C460" s="63" t="s">
        <v>411</v>
      </c>
      <c r="D460" s="63" t="s">
        <v>619</v>
      </c>
      <c r="E460" s="61" t="s">
        <v>563</v>
      </c>
      <c r="F460" s="63" t="s">
        <v>620</v>
      </c>
      <c r="G460" s="31" t="s">
        <v>611</v>
      </c>
      <c r="H460" s="39" t="s">
        <v>621</v>
      </c>
    </row>
    <row r="461" spans="1:8" ht="42.75" x14ac:dyDescent="0.25">
      <c r="A461" s="79"/>
      <c r="B461" s="63" t="s">
        <v>622</v>
      </c>
      <c r="C461" s="63" t="s">
        <v>411</v>
      </c>
      <c r="D461" s="63" t="s">
        <v>619</v>
      </c>
      <c r="E461" s="61" t="s">
        <v>563</v>
      </c>
      <c r="F461" s="63" t="s">
        <v>620</v>
      </c>
      <c r="G461" s="31" t="s">
        <v>623</v>
      </c>
      <c r="H461" s="39" t="s">
        <v>624</v>
      </c>
    </row>
    <row r="462" spans="1:8" x14ac:dyDescent="0.25">
      <c r="A462" s="82" t="s">
        <v>1567</v>
      </c>
      <c r="B462" s="81" t="s">
        <v>625</v>
      </c>
      <c r="C462" s="82" t="s">
        <v>626</v>
      </c>
      <c r="D462" s="82" t="s">
        <v>627</v>
      </c>
      <c r="E462" s="78" t="s">
        <v>628</v>
      </c>
      <c r="F462" s="82" t="s">
        <v>44</v>
      </c>
      <c r="G462" s="32">
        <v>0</v>
      </c>
      <c r="H462" s="32">
        <v>0</v>
      </c>
    </row>
    <row r="463" spans="1:8" x14ac:dyDescent="0.25">
      <c r="A463" s="82"/>
      <c r="B463" s="81"/>
      <c r="C463" s="82"/>
      <c r="D463" s="82"/>
      <c r="E463" s="82"/>
      <c r="F463" s="82"/>
      <c r="G463" s="32">
        <v>0</v>
      </c>
      <c r="H463" s="32">
        <v>0</v>
      </c>
    </row>
    <row r="464" spans="1:8" x14ac:dyDescent="0.25">
      <c r="A464" s="82"/>
      <c r="B464" s="81"/>
      <c r="C464" s="82"/>
      <c r="D464" s="82"/>
      <c r="E464" s="82"/>
      <c r="F464" s="82"/>
      <c r="G464" s="33"/>
      <c r="H464" s="32">
        <v>0</v>
      </c>
    </row>
    <row r="465" spans="1:8" x14ac:dyDescent="0.25">
      <c r="A465" s="82" t="s">
        <v>1567</v>
      </c>
      <c r="B465" s="81" t="s">
        <v>629</v>
      </c>
      <c r="C465" s="82" t="s">
        <v>630</v>
      </c>
      <c r="D465" s="82" t="s">
        <v>631</v>
      </c>
      <c r="E465" s="78" t="s">
        <v>628</v>
      </c>
      <c r="F465" s="82" t="s">
        <v>48</v>
      </c>
      <c r="G465" s="32">
        <v>0</v>
      </c>
      <c r="H465" s="32">
        <v>0</v>
      </c>
    </row>
    <row r="466" spans="1:8" x14ac:dyDescent="0.25">
      <c r="A466" s="82"/>
      <c r="B466" s="81"/>
      <c r="C466" s="82"/>
      <c r="D466" s="82"/>
      <c r="E466" s="82"/>
      <c r="F466" s="82"/>
      <c r="G466" s="32">
        <v>0</v>
      </c>
      <c r="H466" s="32">
        <v>0</v>
      </c>
    </row>
    <row r="467" spans="1:8" x14ac:dyDescent="0.25">
      <c r="A467" s="82"/>
      <c r="B467" s="81"/>
      <c r="C467" s="82"/>
      <c r="D467" s="82"/>
      <c r="E467" s="82"/>
      <c r="F467" s="82"/>
      <c r="G467" s="33"/>
      <c r="H467" s="32">
        <v>0</v>
      </c>
    </row>
    <row r="468" spans="1:8" x14ac:dyDescent="0.25">
      <c r="A468" s="82" t="s">
        <v>632</v>
      </c>
      <c r="B468" s="81" t="s">
        <v>633</v>
      </c>
      <c r="C468" s="82" t="s">
        <v>191</v>
      </c>
      <c r="D468" s="82" t="s">
        <v>112</v>
      </c>
      <c r="E468" s="78" t="s">
        <v>628</v>
      </c>
      <c r="F468" s="82" t="s">
        <v>292</v>
      </c>
      <c r="G468" s="32">
        <v>0</v>
      </c>
      <c r="H468" s="32">
        <v>0</v>
      </c>
    </row>
    <row r="469" spans="1:8" x14ac:dyDescent="0.25">
      <c r="A469" s="82"/>
      <c r="B469" s="81"/>
      <c r="C469" s="82"/>
      <c r="D469" s="82"/>
      <c r="E469" s="82"/>
      <c r="F469" s="82"/>
      <c r="G469" s="32">
        <v>0</v>
      </c>
      <c r="H469" s="32">
        <v>0</v>
      </c>
    </row>
    <row r="470" spans="1:8" x14ac:dyDescent="0.25">
      <c r="A470" s="82"/>
      <c r="B470" s="81"/>
      <c r="C470" s="82"/>
      <c r="D470" s="82"/>
      <c r="E470" s="82"/>
      <c r="F470" s="82"/>
      <c r="G470" s="33"/>
      <c r="H470" s="32">
        <v>0</v>
      </c>
    </row>
    <row r="471" spans="1:8" x14ac:dyDescent="0.25">
      <c r="A471" s="82" t="s">
        <v>632</v>
      </c>
      <c r="B471" s="81" t="s">
        <v>634</v>
      </c>
      <c r="C471" s="82" t="s">
        <v>191</v>
      </c>
      <c r="D471" s="82" t="s">
        <v>112</v>
      </c>
      <c r="E471" s="78" t="s">
        <v>628</v>
      </c>
      <c r="F471" s="82" t="s">
        <v>296</v>
      </c>
      <c r="G471" s="32">
        <v>0</v>
      </c>
      <c r="H471" s="32">
        <v>0</v>
      </c>
    </row>
    <row r="472" spans="1:8" x14ac:dyDescent="0.25">
      <c r="A472" s="82"/>
      <c r="B472" s="81"/>
      <c r="C472" s="82"/>
      <c r="D472" s="82"/>
      <c r="E472" s="82"/>
      <c r="F472" s="82"/>
      <c r="G472" s="32">
        <v>0</v>
      </c>
      <c r="H472" s="32">
        <v>0</v>
      </c>
    </row>
    <row r="473" spans="1:8" x14ac:dyDescent="0.25">
      <c r="A473" s="82"/>
      <c r="B473" s="81"/>
      <c r="C473" s="82"/>
      <c r="D473" s="82"/>
      <c r="E473" s="82"/>
      <c r="F473" s="82"/>
      <c r="G473" s="33"/>
      <c r="H473" s="32">
        <v>0</v>
      </c>
    </row>
    <row r="474" spans="1:8" x14ac:dyDescent="0.25">
      <c r="A474" s="82" t="s">
        <v>632</v>
      </c>
      <c r="B474" s="81" t="s">
        <v>635</v>
      </c>
      <c r="C474" s="82" t="s">
        <v>191</v>
      </c>
      <c r="D474" s="82" t="s">
        <v>112</v>
      </c>
      <c r="E474" s="78" t="s">
        <v>628</v>
      </c>
      <c r="F474" s="82" t="s">
        <v>148</v>
      </c>
      <c r="G474" s="32">
        <v>0</v>
      </c>
      <c r="H474" s="32">
        <v>0</v>
      </c>
    </row>
    <row r="475" spans="1:8" x14ac:dyDescent="0.25">
      <c r="A475" s="82"/>
      <c r="B475" s="81"/>
      <c r="C475" s="82"/>
      <c r="D475" s="82"/>
      <c r="E475" s="82"/>
      <c r="F475" s="82"/>
      <c r="G475" s="32">
        <v>0</v>
      </c>
      <c r="H475" s="32">
        <v>0</v>
      </c>
    </row>
    <row r="476" spans="1:8" x14ac:dyDescent="0.25">
      <c r="A476" s="82"/>
      <c r="B476" s="81"/>
      <c r="C476" s="82"/>
      <c r="D476" s="82"/>
      <c r="E476" s="82"/>
      <c r="F476" s="82"/>
      <c r="G476" s="33"/>
      <c r="H476" s="32">
        <v>0</v>
      </c>
    </row>
    <row r="477" spans="1:8" ht="20.100000000000001" customHeight="1" x14ac:dyDescent="0.25">
      <c r="A477" s="82" t="s">
        <v>1567</v>
      </c>
      <c r="B477" s="81" t="s">
        <v>625</v>
      </c>
      <c r="C477" s="82" t="s">
        <v>636</v>
      </c>
      <c r="D477" s="82" t="s">
        <v>636</v>
      </c>
      <c r="E477" s="78" t="s">
        <v>628</v>
      </c>
      <c r="F477" s="82" t="s">
        <v>91</v>
      </c>
      <c r="G477" s="32">
        <v>0</v>
      </c>
      <c r="H477" s="32">
        <v>0</v>
      </c>
    </row>
    <row r="478" spans="1:8" ht="20.100000000000001" customHeight="1" x14ac:dyDescent="0.25">
      <c r="A478" s="82"/>
      <c r="B478" s="81"/>
      <c r="C478" s="82"/>
      <c r="D478" s="82"/>
      <c r="E478" s="82"/>
      <c r="F478" s="82"/>
      <c r="G478" s="32">
        <v>0</v>
      </c>
      <c r="H478" s="32">
        <v>0</v>
      </c>
    </row>
    <row r="479" spans="1:8" ht="20.100000000000001" customHeight="1" x14ac:dyDescent="0.25">
      <c r="A479" s="82"/>
      <c r="B479" s="81"/>
      <c r="C479" s="82"/>
      <c r="D479" s="82"/>
      <c r="E479" s="82"/>
      <c r="F479" s="82"/>
      <c r="G479" s="33"/>
      <c r="H479" s="32">
        <v>0</v>
      </c>
    </row>
    <row r="480" spans="1:8" x14ac:dyDescent="0.25">
      <c r="A480" s="82" t="s">
        <v>632</v>
      </c>
      <c r="B480" s="81" t="s">
        <v>299</v>
      </c>
      <c r="C480" s="82" t="s">
        <v>191</v>
      </c>
      <c r="D480" s="82" t="s">
        <v>112</v>
      </c>
      <c r="E480" s="78" t="s">
        <v>628</v>
      </c>
      <c r="F480" s="82" t="s">
        <v>83</v>
      </c>
      <c r="G480" s="32">
        <v>0</v>
      </c>
      <c r="H480" s="32">
        <v>0</v>
      </c>
    </row>
    <row r="481" spans="1:8" x14ac:dyDescent="0.25">
      <c r="A481" s="82"/>
      <c r="B481" s="81"/>
      <c r="C481" s="82"/>
      <c r="D481" s="82"/>
      <c r="E481" s="82"/>
      <c r="F481" s="82"/>
      <c r="G481" s="32">
        <v>0</v>
      </c>
      <c r="H481" s="32">
        <v>0</v>
      </c>
    </row>
    <row r="482" spans="1:8" x14ac:dyDescent="0.25">
      <c r="A482" s="82"/>
      <c r="B482" s="81"/>
      <c r="C482" s="82"/>
      <c r="D482" s="82"/>
      <c r="E482" s="82"/>
      <c r="F482" s="82"/>
      <c r="G482" s="33"/>
      <c r="H482" s="32">
        <v>0</v>
      </c>
    </row>
    <row r="483" spans="1:8" ht="14.25" customHeight="1" x14ac:dyDescent="0.25">
      <c r="A483" s="83" t="s">
        <v>637</v>
      </c>
      <c r="B483" s="91" t="s">
        <v>1474</v>
      </c>
      <c r="C483" s="83" t="s">
        <v>285</v>
      </c>
      <c r="D483" s="83" t="s">
        <v>1480</v>
      </c>
      <c r="E483" s="83" t="s">
        <v>1485</v>
      </c>
      <c r="F483" s="94" t="s">
        <v>230</v>
      </c>
      <c r="G483" s="34">
        <v>2798</v>
      </c>
      <c r="H483" s="34">
        <v>5202</v>
      </c>
    </row>
    <row r="484" spans="1:8" x14ac:dyDescent="0.25">
      <c r="A484" s="83"/>
      <c r="B484" s="92"/>
      <c r="C484" s="83"/>
      <c r="D484" s="83"/>
      <c r="E484" s="83"/>
      <c r="F484" s="83"/>
      <c r="G484" s="34">
        <v>668</v>
      </c>
      <c r="H484" s="34"/>
    </row>
    <row r="485" spans="1:8" x14ac:dyDescent="0.25">
      <c r="A485" s="83"/>
      <c r="B485" s="93"/>
      <c r="C485" s="83"/>
      <c r="D485" s="83"/>
      <c r="E485" s="83"/>
      <c r="F485" s="83"/>
      <c r="G485" s="34"/>
      <c r="H485" s="34">
        <v>423</v>
      </c>
    </row>
    <row r="486" spans="1:8" ht="14.25" customHeight="1" x14ac:dyDescent="0.25">
      <c r="A486" s="83" t="s">
        <v>638</v>
      </c>
      <c r="B486" s="91" t="s">
        <v>1475</v>
      </c>
      <c r="C486" s="83" t="s">
        <v>285</v>
      </c>
      <c r="D486" s="83" t="s">
        <v>1481</v>
      </c>
      <c r="E486" s="83" t="s">
        <v>1485</v>
      </c>
      <c r="F486" s="94" t="s">
        <v>30</v>
      </c>
      <c r="G486" s="34">
        <v>1399</v>
      </c>
      <c r="H486" s="34">
        <v>4692</v>
      </c>
    </row>
    <row r="487" spans="1:8" x14ac:dyDescent="0.25">
      <c r="A487" s="83"/>
      <c r="B487" s="92"/>
      <c r="C487" s="83"/>
      <c r="D487" s="83"/>
      <c r="E487" s="83"/>
      <c r="F487" s="83"/>
      <c r="G487" s="34">
        <v>1870</v>
      </c>
      <c r="H487" s="34"/>
    </row>
    <row r="488" spans="1:8" x14ac:dyDescent="0.25">
      <c r="A488" s="83"/>
      <c r="B488" s="93"/>
      <c r="C488" s="83"/>
      <c r="D488" s="83"/>
      <c r="E488" s="83"/>
      <c r="F488" s="83"/>
      <c r="G488" s="34"/>
      <c r="H488" s="34">
        <v>373</v>
      </c>
    </row>
    <row r="489" spans="1:8" ht="14.25" customHeight="1" x14ac:dyDescent="0.25">
      <c r="A489" s="83" t="s">
        <v>639</v>
      </c>
      <c r="B489" s="91" t="s">
        <v>1476</v>
      </c>
      <c r="C489" s="83" t="s">
        <v>285</v>
      </c>
      <c r="D489" s="83" t="s">
        <v>1482</v>
      </c>
      <c r="E489" s="83" t="s">
        <v>1485</v>
      </c>
      <c r="F489" s="94" t="s">
        <v>1493</v>
      </c>
      <c r="G489" s="34"/>
      <c r="H489" s="34">
        <v>3118</v>
      </c>
    </row>
    <row r="490" spans="1:8" x14ac:dyDescent="0.25">
      <c r="A490" s="83"/>
      <c r="B490" s="92"/>
      <c r="C490" s="83"/>
      <c r="D490" s="83"/>
      <c r="E490" s="83"/>
      <c r="F490" s="83"/>
      <c r="G490" s="34">
        <v>1830</v>
      </c>
      <c r="H490" s="34"/>
    </row>
    <row r="491" spans="1:8" x14ac:dyDescent="0.25">
      <c r="A491" s="83"/>
      <c r="B491" s="93"/>
      <c r="C491" s="83"/>
      <c r="D491" s="83"/>
      <c r="E491" s="83"/>
      <c r="F491" s="83"/>
      <c r="G491" s="34"/>
      <c r="H491" s="34">
        <v>23</v>
      </c>
    </row>
    <row r="492" spans="1:8" x14ac:dyDescent="0.25">
      <c r="A492" s="83" t="s">
        <v>1567</v>
      </c>
      <c r="B492" s="91" t="s">
        <v>1477</v>
      </c>
      <c r="C492" s="83" t="s">
        <v>285</v>
      </c>
      <c r="D492" s="83" t="s">
        <v>1483</v>
      </c>
      <c r="E492" s="83" t="s">
        <v>1485</v>
      </c>
      <c r="F492" s="94" t="s">
        <v>34</v>
      </c>
      <c r="G492" s="34"/>
      <c r="H492" s="34"/>
    </row>
    <row r="493" spans="1:8" x14ac:dyDescent="0.25">
      <c r="A493" s="83"/>
      <c r="B493" s="92"/>
      <c r="C493" s="83"/>
      <c r="D493" s="83"/>
      <c r="E493" s="83"/>
      <c r="F493" s="83"/>
      <c r="G493" s="34">
        <v>1000</v>
      </c>
      <c r="H493" s="34"/>
    </row>
    <row r="494" spans="1:8" x14ac:dyDescent="0.25">
      <c r="A494" s="83"/>
      <c r="B494" s="93"/>
      <c r="C494" s="83"/>
      <c r="D494" s="83"/>
      <c r="E494" s="83"/>
      <c r="F494" s="83"/>
      <c r="G494" s="34"/>
      <c r="H494" s="34">
        <v>0</v>
      </c>
    </row>
    <row r="495" spans="1:8" ht="24.95" customHeight="1" x14ac:dyDescent="0.25">
      <c r="A495" s="83" t="s">
        <v>640</v>
      </c>
      <c r="B495" s="91" t="s">
        <v>1478</v>
      </c>
      <c r="C495" s="83" t="s">
        <v>1479</v>
      </c>
      <c r="D495" s="91" t="s">
        <v>1484</v>
      </c>
      <c r="E495" s="83" t="s">
        <v>1485</v>
      </c>
      <c r="F495" s="94" t="s">
        <v>571</v>
      </c>
      <c r="G495" s="34">
        <v>1399</v>
      </c>
      <c r="H495" s="34">
        <v>3520</v>
      </c>
    </row>
    <row r="496" spans="1:8" ht="24.95" customHeight="1" x14ac:dyDescent="0.25">
      <c r="A496" s="83"/>
      <c r="B496" s="92"/>
      <c r="C496" s="83"/>
      <c r="D496" s="92"/>
      <c r="E496" s="83"/>
      <c r="F496" s="83"/>
      <c r="G496" s="34">
        <v>1000</v>
      </c>
      <c r="H496" s="34"/>
    </row>
    <row r="497" spans="1:8" ht="24.95" customHeight="1" x14ac:dyDescent="0.25">
      <c r="A497" s="83"/>
      <c r="B497" s="93"/>
      <c r="C497" s="83"/>
      <c r="D497" s="93"/>
      <c r="E497" s="83"/>
      <c r="F497" s="83"/>
      <c r="G497" s="34"/>
      <c r="H497" s="34">
        <v>773</v>
      </c>
    </row>
    <row r="498" spans="1:8" x14ac:dyDescent="0.25">
      <c r="A498" s="79" t="s">
        <v>641</v>
      </c>
      <c r="B498" s="79" t="s">
        <v>56</v>
      </c>
      <c r="C498" s="79" t="s">
        <v>642</v>
      </c>
      <c r="D498" s="79" t="s">
        <v>643</v>
      </c>
      <c r="E498" s="79" t="s">
        <v>1440</v>
      </c>
      <c r="F498" s="79" t="s">
        <v>644</v>
      </c>
      <c r="G498" s="35">
        <v>0</v>
      </c>
      <c r="H498" s="35">
        <v>0</v>
      </c>
    </row>
    <row r="499" spans="1:8" x14ac:dyDescent="0.25">
      <c r="A499" s="79"/>
      <c r="B499" s="79"/>
      <c r="C499" s="79"/>
      <c r="D499" s="79"/>
      <c r="E499" s="79"/>
      <c r="F499" s="79"/>
      <c r="G499" s="35">
        <v>1935</v>
      </c>
      <c r="H499" s="35">
        <v>0</v>
      </c>
    </row>
    <row r="500" spans="1:8" x14ac:dyDescent="0.25">
      <c r="A500" s="79" t="s">
        <v>641</v>
      </c>
      <c r="B500" s="79" t="s">
        <v>645</v>
      </c>
      <c r="C500" s="79" t="s">
        <v>646</v>
      </c>
      <c r="D500" s="79" t="s">
        <v>647</v>
      </c>
      <c r="E500" s="79" t="s">
        <v>1440</v>
      </c>
      <c r="F500" s="79">
        <v>2</v>
      </c>
      <c r="G500" s="35">
        <v>0</v>
      </c>
      <c r="H500" s="35">
        <v>0</v>
      </c>
    </row>
    <row r="501" spans="1:8" x14ac:dyDescent="0.25">
      <c r="A501" s="79"/>
      <c r="B501" s="79"/>
      <c r="C501" s="79"/>
      <c r="D501" s="79"/>
      <c r="E501" s="79"/>
      <c r="F501" s="79"/>
      <c r="G501" s="35">
        <v>0</v>
      </c>
      <c r="H501" s="35">
        <v>0</v>
      </c>
    </row>
    <row r="502" spans="1:8" x14ac:dyDescent="0.25">
      <c r="A502" s="79" t="s">
        <v>648</v>
      </c>
      <c r="B502" s="79" t="s">
        <v>259</v>
      </c>
      <c r="C502" s="79" t="s">
        <v>398</v>
      </c>
      <c r="D502" s="79" t="s">
        <v>649</v>
      </c>
      <c r="E502" s="79" t="s">
        <v>1440</v>
      </c>
      <c r="F502" s="79">
        <v>3</v>
      </c>
      <c r="G502" s="35">
        <v>0</v>
      </c>
      <c r="H502" s="35">
        <v>0</v>
      </c>
    </row>
    <row r="503" spans="1:8" x14ac:dyDescent="0.25">
      <c r="A503" s="79"/>
      <c r="B503" s="79"/>
      <c r="C503" s="79"/>
      <c r="D503" s="79"/>
      <c r="E503" s="79"/>
      <c r="F503" s="79"/>
      <c r="G503" s="35">
        <v>0</v>
      </c>
      <c r="H503" s="35">
        <v>0</v>
      </c>
    </row>
    <row r="504" spans="1:8" x14ac:dyDescent="0.25">
      <c r="A504" s="79" t="s">
        <v>641</v>
      </c>
      <c r="B504" s="79" t="s">
        <v>650</v>
      </c>
      <c r="C504" s="79" t="s">
        <v>463</v>
      </c>
      <c r="D504" s="79" t="s">
        <v>651</v>
      </c>
      <c r="E504" s="79" t="s">
        <v>1440</v>
      </c>
      <c r="F504" s="79">
        <v>9</v>
      </c>
      <c r="G504" s="35">
        <v>0</v>
      </c>
      <c r="H504" s="35">
        <v>0</v>
      </c>
    </row>
    <row r="505" spans="1:8" x14ac:dyDescent="0.25">
      <c r="A505" s="79"/>
      <c r="B505" s="79"/>
      <c r="C505" s="79"/>
      <c r="D505" s="79"/>
      <c r="E505" s="79"/>
      <c r="F505" s="79"/>
      <c r="G505" s="35">
        <v>957</v>
      </c>
      <c r="H505" s="35">
        <v>0</v>
      </c>
    </row>
    <row r="506" spans="1:8" x14ac:dyDescent="0.25">
      <c r="A506" s="79" t="s">
        <v>641</v>
      </c>
      <c r="B506" s="79" t="s">
        <v>652</v>
      </c>
      <c r="C506" s="79" t="s">
        <v>463</v>
      </c>
      <c r="D506" s="79" t="s">
        <v>651</v>
      </c>
      <c r="E506" s="79" t="s">
        <v>1440</v>
      </c>
      <c r="F506" s="79">
        <v>9</v>
      </c>
      <c r="G506" s="35">
        <v>0</v>
      </c>
      <c r="H506" s="35">
        <v>0</v>
      </c>
    </row>
    <row r="507" spans="1:8" x14ac:dyDescent="0.25">
      <c r="A507" s="79"/>
      <c r="B507" s="79"/>
      <c r="C507" s="79"/>
      <c r="D507" s="79"/>
      <c r="E507" s="79"/>
      <c r="F507" s="79"/>
      <c r="G507" s="35">
        <v>957</v>
      </c>
      <c r="H507" s="35">
        <v>0</v>
      </c>
    </row>
    <row r="508" spans="1:8" x14ac:dyDescent="0.25">
      <c r="A508" s="79" t="s">
        <v>641</v>
      </c>
      <c r="B508" s="79" t="s">
        <v>653</v>
      </c>
      <c r="C508" s="79" t="s">
        <v>642</v>
      </c>
      <c r="D508" s="79" t="s">
        <v>654</v>
      </c>
      <c r="E508" s="79" t="s">
        <v>1440</v>
      </c>
      <c r="F508" s="79" t="s">
        <v>486</v>
      </c>
      <c r="G508" s="35">
        <v>0</v>
      </c>
      <c r="H508" s="35">
        <v>0</v>
      </c>
    </row>
    <row r="509" spans="1:8" x14ac:dyDescent="0.25">
      <c r="A509" s="79"/>
      <c r="B509" s="79"/>
      <c r="C509" s="79"/>
      <c r="D509" s="79"/>
      <c r="E509" s="79"/>
      <c r="F509" s="79"/>
      <c r="G509" s="35">
        <v>1970</v>
      </c>
      <c r="H509" s="35">
        <v>0</v>
      </c>
    </row>
    <row r="510" spans="1:8" x14ac:dyDescent="0.25">
      <c r="A510" s="79" t="s">
        <v>655</v>
      </c>
      <c r="B510" s="79" t="s">
        <v>656</v>
      </c>
      <c r="C510" s="79" t="s">
        <v>398</v>
      </c>
      <c r="D510" s="79" t="s">
        <v>657</v>
      </c>
      <c r="E510" s="79" t="s">
        <v>1440</v>
      </c>
      <c r="F510" s="79">
        <v>15</v>
      </c>
      <c r="G510" s="35">
        <v>1958.07</v>
      </c>
      <c r="H510" s="35">
        <v>0</v>
      </c>
    </row>
    <row r="511" spans="1:8" x14ac:dyDescent="0.25">
      <c r="A511" s="79"/>
      <c r="B511" s="79"/>
      <c r="C511" s="79"/>
      <c r="D511" s="79"/>
      <c r="E511" s="79"/>
      <c r="F511" s="79"/>
      <c r="G511" s="35">
        <v>1000</v>
      </c>
      <c r="H511" s="35">
        <v>531</v>
      </c>
    </row>
    <row r="512" spans="1:8" ht="30" customHeight="1" x14ac:dyDescent="0.25">
      <c r="A512" s="79" t="s">
        <v>641</v>
      </c>
      <c r="B512" s="79" t="s">
        <v>656</v>
      </c>
      <c r="C512" s="79" t="s">
        <v>430</v>
      </c>
      <c r="D512" s="79" t="s">
        <v>614</v>
      </c>
      <c r="E512" s="79" t="s">
        <v>1440</v>
      </c>
      <c r="F512" s="79">
        <v>16</v>
      </c>
      <c r="G512" s="35">
        <v>0</v>
      </c>
      <c r="H512" s="35">
        <v>0</v>
      </c>
    </row>
    <row r="513" spans="1:8" ht="30" customHeight="1" x14ac:dyDescent="0.25">
      <c r="A513" s="79"/>
      <c r="B513" s="79"/>
      <c r="C513" s="79"/>
      <c r="D513" s="79"/>
      <c r="E513" s="79"/>
      <c r="F513" s="79"/>
      <c r="G513" s="35">
        <v>0</v>
      </c>
      <c r="H513" s="35">
        <v>0</v>
      </c>
    </row>
    <row r="514" spans="1:8" ht="30" customHeight="1" x14ac:dyDescent="0.25">
      <c r="A514" s="79" t="s">
        <v>641</v>
      </c>
      <c r="B514" s="79" t="s">
        <v>340</v>
      </c>
      <c r="C514" s="79" t="s">
        <v>430</v>
      </c>
      <c r="D514" s="79" t="s">
        <v>614</v>
      </c>
      <c r="E514" s="79" t="s">
        <v>1440</v>
      </c>
      <c r="F514" s="79">
        <v>16</v>
      </c>
      <c r="G514" s="35">
        <v>0</v>
      </c>
      <c r="H514" s="35">
        <v>0</v>
      </c>
    </row>
    <row r="515" spans="1:8" ht="30" customHeight="1" x14ac:dyDescent="0.25">
      <c r="A515" s="79"/>
      <c r="B515" s="79"/>
      <c r="C515" s="79"/>
      <c r="D515" s="79"/>
      <c r="E515" s="79"/>
      <c r="F515" s="79"/>
      <c r="G515" s="35">
        <v>1000</v>
      </c>
      <c r="H515" s="35">
        <v>976</v>
      </c>
    </row>
    <row r="516" spans="1:8" ht="30" customHeight="1" x14ac:dyDescent="0.25">
      <c r="A516" s="79" t="s">
        <v>641</v>
      </c>
      <c r="B516" s="79" t="s">
        <v>658</v>
      </c>
      <c r="C516" s="79" t="s">
        <v>642</v>
      </c>
      <c r="D516" s="79" t="s">
        <v>659</v>
      </c>
      <c r="E516" s="79" t="s">
        <v>1440</v>
      </c>
      <c r="F516" s="79" t="s">
        <v>492</v>
      </c>
      <c r="G516" s="35">
        <v>0</v>
      </c>
      <c r="H516" s="35">
        <v>0</v>
      </c>
    </row>
    <row r="517" spans="1:8" ht="30" customHeight="1" x14ac:dyDescent="0.25">
      <c r="A517" s="79"/>
      <c r="B517" s="79"/>
      <c r="C517" s="79"/>
      <c r="D517" s="79"/>
      <c r="E517" s="79"/>
      <c r="F517" s="79"/>
      <c r="G517" s="35">
        <v>1000</v>
      </c>
      <c r="H517" s="35">
        <v>0</v>
      </c>
    </row>
    <row r="518" spans="1:8" x14ac:dyDescent="0.25">
      <c r="A518" s="79" t="s">
        <v>648</v>
      </c>
      <c r="B518" s="79" t="s">
        <v>660</v>
      </c>
      <c r="C518" s="79" t="s">
        <v>398</v>
      </c>
      <c r="D518" s="79" t="s">
        <v>661</v>
      </c>
      <c r="E518" s="79" t="s">
        <v>1440</v>
      </c>
      <c r="F518" s="79">
        <v>22</v>
      </c>
      <c r="G518" s="35">
        <v>0</v>
      </c>
      <c r="H518" s="35">
        <v>0</v>
      </c>
    </row>
    <row r="519" spans="1:8" x14ac:dyDescent="0.25">
      <c r="A519" s="79"/>
      <c r="B519" s="79"/>
      <c r="C519" s="79"/>
      <c r="D519" s="79"/>
      <c r="E519" s="79"/>
      <c r="F519" s="79"/>
      <c r="G519" s="35">
        <v>0</v>
      </c>
      <c r="H519" s="35">
        <v>0</v>
      </c>
    </row>
    <row r="520" spans="1:8" x14ac:dyDescent="0.25">
      <c r="A520" s="79" t="s">
        <v>641</v>
      </c>
      <c r="B520" s="79" t="s">
        <v>662</v>
      </c>
      <c r="C520" s="79" t="s">
        <v>642</v>
      </c>
      <c r="D520" s="79" t="s">
        <v>63</v>
      </c>
      <c r="E520" s="79" t="s">
        <v>1440</v>
      </c>
      <c r="F520" s="79" t="s">
        <v>663</v>
      </c>
      <c r="G520" s="35">
        <v>0</v>
      </c>
      <c r="H520" s="35">
        <v>0</v>
      </c>
    </row>
    <row r="521" spans="1:8" x14ac:dyDescent="0.25">
      <c r="A521" s="79"/>
      <c r="B521" s="79"/>
      <c r="C521" s="79"/>
      <c r="D521" s="79"/>
      <c r="E521" s="79"/>
      <c r="F521" s="79"/>
      <c r="G521" s="35">
        <v>2000</v>
      </c>
      <c r="H521" s="35">
        <v>0</v>
      </c>
    </row>
    <row r="522" spans="1:8" x14ac:dyDescent="0.25">
      <c r="A522" s="79" t="s">
        <v>648</v>
      </c>
      <c r="B522" s="79" t="s">
        <v>664</v>
      </c>
      <c r="C522" s="79" t="s">
        <v>398</v>
      </c>
      <c r="D522" s="79" t="s">
        <v>665</v>
      </c>
      <c r="E522" s="79" t="s">
        <v>1440</v>
      </c>
      <c r="F522" s="79">
        <v>29</v>
      </c>
      <c r="G522" s="35">
        <v>0</v>
      </c>
      <c r="H522" s="35">
        <v>0</v>
      </c>
    </row>
    <row r="523" spans="1:8" x14ac:dyDescent="0.25">
      <c r="A523" s="79"/>
      <c r="B523" s="79"/>
      <c r="C523" s="79"/>
      <c r="D523" s="79"/>
      <c r="E523" s="79"/>
      <c r="F523" s="79"/>
      <c r="G523" s="35">
        <v>0</v>
      </c>
      <c r="H523" s="35">
        <v>0</v>
      </c>
    </row>
    <row r="524" spans="1:8" x14ac:dyDescent="0.25">
      <c r="A524" s="79" t="s">
        <v>666</v>
      </c>
      <c r="B524" s="79" t="s">
        <v>667</v>
      </c>
      <c r="C524" s="79" t="s">
        <v>668</v>
      </c>
      <c r="D524" s="79" t="s">
        <v>562</v>
      </c>
      <c r="E524" s="79" t="s">
        <v>669</v>
      </c>
      <c r="F524" s="79" t="s">
        <v>670</v>
      </c>
      <c r="G524" s="36">
        <v>4645.7299999999996</v>
      </c>
      <c r="H524" s="36">
        <v>12076</v>
      </c>
    </row>
    <row r="525" spans="1:8" x14ac:dyDescent="0.25">
      <c r="A525" s="79"/>
      <c r="B525" s="79"/>
      <c r="C525" s="79"/>
      <c r="D525" s="79"/>
      <c r="E525" s="79"/>
      <c r="F525" s="79"/>
      <c r="G525" s="36">
        <v>1000</v>
      </c>
      <c r="H525" s="36">
        <v>0</v>
      </c>
    </row>
    <row r="526" spans="1:8" x14ac:dyDescent="0.25">
      <c r="A526" s="79"/>
      <c r="B526" s="79"/>
      <c r="C526" s="79"/>
      <c r="D526" s="79"/>
      <c r="E526" s="79"/>
      <c r="F526" s="79"/>
      <c r="G526" s="36">
        <v>0</v>
      </c>
      <c r="H526" s="36">
        <v>0</v>
      </c>
    </row>
    <row r="527" spans="1:8" x14ac:dyDescent="0.25">
      <c r="A527" s="79" t="s">
        <v>671</v>
      </c>
      <c r="B527" s="79" t="s">
        <v>672</v>
      </c>
      <c r="C527" s="79" t="s">
        <v>673</v>
      </c>
      <c r="D527" s="79" t="s">
        <v>562</v>
      </c>
      <c r="E527" s="79" t="s">
        <v>669</v>
      </c>
      <c r="F527" s="79" t="s">
        <v>674</v>
      </c>
      <c r="G527" s="36">
        <v>2568.4299999999998</v>
      </c>
      <c r="H527" s="36">
        <v>0</v>
      </c>
    </row>
    <row r="528" spans="1:8" x14ac:dyDescent="0.25">
      <c r="A528" s="79"/>
      <c r="B528" s="79"/>
      <c r="C528" s="79"/>
      <c r="D528" s="79"/>
      <c r="E528" s="79"/>
      <c r="F528" s="79"/>
      <c r="G528" s="36">
        <v>1000</v>
      </c>
      <c r="H528" s="36">
        <v>1310</v>
      </c>
    </row>
    <row r="529" spans="1:8" x14ac:dyDescent="0.25">
      <c r="A529" s="79"/>
      <c r="B529" s="79"/>
      <c r="C529" s="79"/>
      <c r="D529" s="79"/>
      <c r="E529" s="79"/>
      <c r="F529" s="79"/>
      <c r="G529" s="36">
        <v>0</v>
      </c>
      <c r="H529" s="36">
        <v>0</v>
      </c>
    </row>
    <row r="530" spans="1:8" x14ac:dyDescent="0.25">
      <c r="A530" s="79" t="s">
        <v>675</v>
      </c>
      <c r="B530" s="79" t="s">
        <v>676</v>
      </c>
      <c r="C530" s="79" t="s">
        <v>677</v>
      </c>
      <c r="D530" s="79" t="s">
        <v>562</v>
      </c>
      <c r="E530" s="79" t="s">
        <v>669</v>
      </c>
      <c r="F530" s="79" t="s">
        <v>678</v>
      </c>
      <c r="G530" s="36">
        <v>5167.88</v>
      </c>
      <c r="H530" s="36">
        <v>0</v>
      </c>
    </row>
    <row r="531" spans="1:8" x14ac:dyDescent="0.25">
      <c r="A531" s="79"/>
      <c r="B531" s="79"/>
      <c r="C531" s="79"/>
      <c r="D531" s="79"/>
      <c r="E531" s="79"/>
      <c r="F531" s="79"/>
      <c r="G531" s="36">
        <v>0</v>
      </c>
      <c r="H531" s="36">
        <v>1948</v>
      </c>
    </row>
    <row r="532" spans="1:8" x14ac:dyDescent="0.25">
      <c r="A532" s="79"/>
      <c r="B532" s="79"/>
      <c r="C532" s="79"/>
      <c r="D532" s="79"/>
      <c r="E532" s="79"/>
      <c r="F532" s="79"/>
      <c r="G532" s="36">
        <v>0</v>
      </c>
      <c r="H532" s="36">
        <v>0</v>
      </c>
    </row>
    <row r="533" spans="1:8" x14ac:dyDescent="0.25">
      <c r="A533" s="79" t="s">
        <v>679</v>
      </c>
      <c r="B533" s="79" t="s">
        <v>680</v>
      </c>
      <c r="C533" s="79" t="s">
        <v>681</v>
      </c>
      <c r="D533" s="79" t="s">
        <v>562</v>
      </c>
      <c r="E533" s="79" t="s">
        <v>669</v>
      </c>
      <c r="F533" s="79" t="s">
        <v>682</v>
      </c>
      <c r="G533" s="36">
        <v>4741.74</v>
      </c>
      <c r="H533" s="36">
        <v>0</v>
      </c>
    </row>
    <row r="534" spans="1:8" x14ac:dyDescent="0.25">
      <c r="A534" s="79"/>
      <c r="B534" s="79"/>
      <c r="C534" s="79"/>
      <c r="D534" s="79"/>
      <c r="E534" s="79"/>
      <c r="F534" s="79"/>
      <c r="G534" s="36">
        <v>1000</v>
      </c>
      <c r="H534" s="36">
        <v>1704</v>
      </c>
    </row>
    <row r="535" spans="1:8" x14ac:dyDescent="0.25">
      <c r="A535" s="79"/>
      <c r="B535" s="79"/>
      <c r="C535" s="79"/>
      <c r="D535" s="79"/>
      <c r="E535" s="79"/>
      <c r="F535" s="79"/>
      <c r="G535" s="36">
        <v>0</v>
      </c>
      <c r="H535" s="36">
        <v>0</v>
      </c>
    </row>
    <row r="536" spans="1:8" x14ac:dyDescent="0.25">
      <c r="A536" s="79" t="s">
        <v>683</v>
      </c>
      <c r="B536" s="79" t="s">
        <v>684</v>
      </c>
      <c r="C536" s="79" t="s">
        <v>685</v>
      </c>
      <c r="D536" s="79" t="s">
        <v>686</v>
      </c>
      <c r="E536" s="79" t="s">
        <v>669</v>
      </c>
      <c r="F536" s="88" t="s">
        <v>44</v>
      </c>
      <c r="G536" s="36">
        <v>0</v>
      </c>
      <c r="H536" s="36">
        <v>0</v>
      </c>
    </row>
    <row r="537" spans="1:8" x14ac:dyDescent="0.25">
      <c r="A537" s="79"/>
      <c r="B537" s="79"/>
      <c r="C537" s="79"/>
      <c r="D537" s="79"/>
      <c r="E537" s="79"/>
      <c r="F537" s="79"/>
      <c r="G537" s="36">
        <v>0</v>
      </c>
      <c r="H537" s="36">
        <v>0</v>
      </c>
    </row>
    <row r="538" spans="1:8" x14ac:dyDescent="0.25">
      <c r="A538" s="79"/>
      <c r="B538" s="79"/>
      <c r="C538" s="79"/>
      <c r="D538" s="79"/>
      <c r="E538" s="79"/>
      <c r="F538" s="79"/>
      <c r="G538" s="36">
        <v>0</v>
      </c>
      <c r="H538" s="36">
        <v>0</v>
      </c>
    </row>
    <row r="539" spans="1:8" x14ac:dyDescent="0.25">
      <c r="A539" s="79" t="s">
        <v>683</v>
      </c>
      <c r="B539" s="79" t="s">
        <v>687</v>
      </c>
      <c r="C539" s="79" t="s">
        <v>688</v>
      </c>
      <c r="D539" s="79" t="s">
        <v>689</v>
      </c>
      <c r="E539" s="79" t="s">
        <v>669</v>
      </c>
      <c r="F539" s="88" t="s">
        <v>48</v>
      </c>
      <c r="G539" s="36">
        <v>0</v>
      </c>
      <c r="H539" s="36">
        <v>0</v>
      </c>
    </row>
    <row r="540" spans="1:8" x14ac:dyDescent="0.25">
      <c r="A540" s="79"/>
      <c r="B540" s="79"/>
      <c r="C540" s="79"/>
      <c r="D540" s="79"/>
      <c r="E540" s="79"/>
      <c r="F540" s="79"/>
      <c r="G540" s="36">
        <v>0</v>
      </c>
      <c r="H540" s="36">
        <v>0</v>
      </c>
    </row>
    <row r="541" spans="1:8" x14ac:dyDescent="0.25">
      <c r="A541" s="79"/>
      <c r="B541" s="79"/>
      <c r="C541" s="79"/>
      <c r="D541" s="79"/>
      <c r="E541" s="79"/>
      <c r="F541" s="79"/>
      <c r="G541" s="36">
        <v>0</v>
      </c>
      <c r="H541" s="36">
        <v>0</v>
      </c>
    </row>
    <row r="542" spans="1:8" x14ac:dyDescent="0.25">
      <c r="A542" s="79" t="s">
        <v>683</v>
      </c>
      <c r="B542" s="79" t="s">
        <v>690</v>
      </c>
      <c r="C542" s="79" t="s">
        <v>688</v>
      </c>
      <c r="D542" s="79" t="s">
        <v>689</v>
      </c>
      <c r="E542" s="79" t="s">
        <v>669</v>
      </c>
      <c r="F542" s="88" t="s">
        <v>48</v>
      </c>
      <c r="G542" s="36">
        <v>0</v>
      </c>
      <c r="H542" s="36">
        <v>0</v>
      </c>
    </row>
    <row r="543" spans="1:8" x14ac:dyDescent="0.25">
      <c r="A543" s="79"/>
      <c r="B543" s="79"/>
      <c r="C543" s="79"/>
      <c r="D543" s="79"/>
      <c r="E543" s="79"/>
      <c r="F543" s="79"/>
      <c r="G543" s="36">
        <v>1000</v>
      </c>
      <c r="H543" s="36">
        <v>0</v>
      </c>
    </row>
    <row r="544" spans="1:8" x14ac:dyDescent="0.25">
      <c r="A544" s="79"/>
      <c r="B544" s="79"/>
      <c r="C544" s="79"/>
      <c r="D544" s="79"/>
      <c r="E544" s="79"/>
      <c r="F544" s="79"/>
      <c r="G544" s="36">
        <v>0</v>
      </c>
      <c r="H544" s="36">
        <v>0</v>
      </c>
    </row>
    <row r="545" spans="1:8" x14ac:dyDescent="0.25">
      <c r="A545" s="79" t="s">
        <v>683</v>
      </c>
      <c r="B545" s="79" t="s">
        <v>691</v>
      </c>
      <c r="C545" s="79" t="s">
        <v>688</v>
      </c>
      <c r="D545" s="79" t="s">
        <v>689</v>
      </c>
      <c r="E545" s="79" t="s">
        <v>669</v>
      </c>
      <c r="F545" s="88" t="s">
        <v>48</v>
      </c>
      <c r="G545" s="36">
        <v>0</v>
      </c>
      <c r="H545" s="36">
        <v>0</v>
      </c>
    </row>
    <row r="546" spans="1:8" x14ac:dyDescent="0.25">
      <c r="A546" s="79"/>
      <c r="B546" s="79"/>
      <c r="C546" s="79"/>
      <c r="D546" s="79"/>
      <c r="E546" s="79"/>
      <c r="F546" s="79"/>
      <c r="G546" s="36">
        <v>1000</v>
      </c>
      <c r="H546" s="36">
        <v>0</v>
      </c>
    </row>
    <row r="547" spans="1:8" x14ac:dyDescent="0.25">
      <c r="A547" s="79"/>
      <c r="B547" s="79"/>
      <c r="C547" s="79"/>
      <c r="D547" s="79"/>
      <c r="E547" s="79"/>
      <c r="F547" s="79"/>
      <c r="G547" s="36">
        <v>0</v>
      </c>
      <c r="H547" s="36">
        <v>0</v>
      </c>
    </row>
    <row r="548" spans="1:8" x14ac:dyDescent="0.25">
      <c r="A548" s="79" t="s">
        <v>683</v>
      </c>
      <c r="B548" s="79" t="s">
        <v>197</v>
      </c>
      <c r="C548" s="79" t="s">
        <v>692</v>
      </c>
      <c r="D548" s="79" t="s">
        <v>693</v>
      </c>
      <c r="E548" s="79" t="s">
        <v>669</v>
      </c>
      <c r="F548" s="88" t="s">
        <v>100</v>
      </c>
      <c r="G548" s="36">
        <v>0</v>
      </c>
      <c r="H548" s="36">
        <v>0</v>
      </c>
    </row>
    <row r="549" spans="1:8" x14ac:dyDescent="0.25">
      <c r="A549" s="79"/>
      <c r="B549" s="79"/>
      <c r="C549" s="79"/>
      <c r="D549" s="79"/>
      <c r="E549" s="79"/>
      <c r="F549" s="79"/>
      <c r="G549" s="36">
        <v>0</v>
      </c>
      <c r="H549" s="36">
        <v>0</v>
      </c>
    </row>
    <row r="550" spans="1:8" x14ac:dyDescent="0.25">
      <c r="A550" s="79"/>
      <c r="B550" s="79"/>
      <c r="C550" s="79"/>
      <c r="D550" s="79"/>
      <c r="E550" s="79"/>
      <c r="F550" s="79"/>
      <c r="G550" s="36">
        <v>0</v>
      </c>
      <c r="H550" s="36">
        <v>0</v>
      </c>
    </row>
    <row r="551" spans="1:8" x14ac:dyDescent="0.25">
      <c r="A551" s="79" t="s">
        <v>683</v>
      </c>
      <c r="B551" s="79" t="s">
        <v>694</v>
      </c>
      <c r="C551" s="79" t="s">
        <v>695</v>
      </c>
      <c r="D551" s="79" t="s">
        <v>696</v>
      </c>
      <c r="E551" s="79" t="s">
        <v>669</v>
      </c>
      <c r="F551" s="88" t="s">
        <v>105</v>
      </c>
      <c r="G551" s="36">
        <v>0</v>
      </c>
      <c r="H551" s="36">
        <v>0</v>
      </c>
    </row>
    <row r="552" spans="1:8" x14ac:dyDescent="0.25">
      <c r="A552" s="79"/>
      <c r="B552" s="79"/>
      <c r="C552" s="79"/>
      <c r="D552" s="79"/>
      <c r="E552" s="79"/>
      <c r="F552" s="79"/>
      <c r="G552" s="36">
        <v>0</v>
      </c>
      <c r="H552" s="36">
        <v>0</v>
      </c>
    </row>
    <row r="553" spans="1:8" x14ac:dyDescent="0.25">
      <c r="A553" s="79"/>
      <c r="B553" s="79"/>
      <c r="C553" s="79"/>
      <c r="D553" s="79"/>
      <c r="E553" s="79"/>
      <c r="F553" s="79"/>
      <c r="G553" s="36">
        <v>0</v>
      </c>
      <c r="H553" s="36">
        <v>0</v>
      </c>
    </row>
    <row r="554" spans="1:8" ht="24.95" customHeight="1" x14ac:dyDescent="0.25">
      <c r="A554" s="79" t="s">
        <v>683</v>
      </c>
      <c r="B554" s="79" t="s">
        <v>697</v>
      </c>
      <c r="C554" s="79" t="s">
        <v>533</v>
      </c>
      <c r="D554" s="79" t="s">
        <v>533</v>
      </c>
      <c r="E554" s="79" t="s">
        <v>669</v>
      </c>
      <c r="F554" s="88" t="s">
        <v>698</v>
      </c>
      <c r="G554" s="36">
        <v>1274.93</v>
      </c>
      <c r="H554" s="36">
        <v>0</v>
      </c>
    </row>
    <row r="555" spans="1:8" ht="24.95" customHeight="1" x14ac:dyDescent="0.25">
      <c r="A555" s="79"/>
      <c r="B555" s="79"/>
      <c r="C555" s="79"/>
      <c r="D555" s="79"/>
      <c r="E555" s="79"/>
      <c r="F555" s="79"/>
      <c r="G555" s="36">
        <v>1000</v>
      </c>
      <c r="H555" s="36">
        <v>246</v>
      </c>
    </row>
    <row r="556" spans="1:8" ht="24.95" customHeight="1" x14ac:dyDescent="0.25">
      <c r="A556" s="79"/>
      <c r="B556" s="79"/>
      <c r="C556" s="79"/>
      <c r="D556" s="79"/>
      <c r="E556" s="79"/>
      <c r="F556" s="79"/>
      <c r="G556" s="36">
        <v>0</v>
      </c>
      <c r="H556" s="36">
        <v>0</v>
      </c>
    </row>
    <row r="557" spans="1:8" x14ac:dyDescent="0.25">
      <c r="A557" s="79" t="s">
        <v>683</v>
      </c>
      <c r="B557" s="79" t="s">
        <v>699</v>
      </c>
      <c r="C557" s="79" t="s">
        <v>700</v>
      </c>
      <c r="D557" s="79" t="s">
        <v>701</v>
      </c>
      <c r="E557" s="79" t="s">
        <v>669</v>
      </c>
      <c r="F557" s="88" t="s">
        <v>105</v>
      </c>
      <c r="G557" s="36">
        <v>0</v>
      </c>
      <c r="H557" s="36">
        <v>0</v>
      </c>
    </row>
    <row r="558" spans="1:8" x14ac:dyDescent="0.25">
      <c r="A558" s="79"/>
      <c r="B558" s="79"/>
      <c r="C558" s="79"/>
      <c r="D558" s="79"/>
      <c r="E558" s="79"/>
      <c r="F558" s="79"/>
      <c r="G558" s="36">
        <v>1000</v>
      </c>
      <c r="H558" s="36">
        <v>0</v>
      </c>
    </row>
    <row r="559" spans="1:8" x14ac:dyDescent="0.25">
      <c r="A559" s="79"/>
      <c r="B559" s="79"/>
      <c r="C559" s="79"/>
      <c r="D559" s="79"/>
      <c r="E559" s="79"/>
      <c r="F559" s="79"/>
      <c r="G559" s="36">
        <v>0</v>
      </c>
      <c r="H559" s="36">
        <v>0</v>
      </c>
    </row>
    <row r="560" spans="1:8" x14ac:dyDescent="0.25">
      <c r="A560" s="79" t="s">
        <v>683</v>
      </c>
      <c r="B560" s="79" t="s">
        <v>1567</v>
      </c>
      <c r="C560" s="79" t="s">
        <v>702</v>
      </c>
      <c r="D560" s="79" t="s">
        <v>702</v>
      </c>
      <c r="E560" s="79" t="s">
        <v>669</v>
      </c>
      <c r="F560" s="88" t="s">
        <v>703</v>
      </c>
      <c r="G560" s="36">
        <v>0</v>
      </c>
      <c r="H560" s="36">
        <v>0</v>
      </c>
    </row>
    <row r="561" spans="1:8" x14ac:dyDescent="0.25">
      <c r="A561" s="79"/>
      <c r="B561" s="79"/>
      <c r="C561" s="79"/>
      <c r="D561" s="79"/>
      <c r="E561" s="79"/>
      <c r="F561" s="79"/>
      <c r="G561" s="36">
        <v>0</v>
      </c>
      <c r="H561" s="36">
        <v>0</v>
      </c>
    </row>
    <row r="562" spans="1:8" x14ac:dyDescent="0.25">
      <c r="A562" s="79"/>
      <c r="B562" s="79"/>
      <c r="C562" s="79"/>
      <c r="D562" s="79"/>
      <c r="E562" s="79"/>
      <c r="F562" s="79"/>
      <c r="G562" s="36">
        <v>0</v>
      </c>
      <c r="H562" s="36">
        <v>0</v>
      </c>
    </row>
    <row r="563" spans="1:8" ht="42.75" x14ac:dyDescent="0.25">
      <c r="A563" s="63" t="s">
        <v>704</v>
      </c>
      <c r="B563" s="63" t="s">
        <v>705</v>
      </c>
      <c r="C563" s="61" t="s">
        <v>285</v>
      </c>
      <c r="D563" s="61" t="s">
        <v>706</v>
      </c>
      <c r="E563" s="63" t="s">
        <v>707</v>
      </c>
      <c r="F563" s="62" t="s">
        <v>708</v>
      </c>
      <c r="G563" s="24" t="s">
        <v>709</v>
      </c>
      <c r="H563" s="24" t="s">
        <v>710</v>
      </c>
    </row>
    <row r="564" spans="1:8" ht="42.75" x14ac:dyDescent="0.25">
      <c r="A564" s="63" t="s">
        <v>711</v>
      </c>
      <c r="B564" s="63" t="s">
        <v>667</v>
      </c>
      <c r="C564" s="61" t="s">
        <v>285</v>
      </c>
      <c r="D564" s="61" t="s">
        <v>712</v>
      </c>
      <c r="E564" s="63" t="s">
        <v>707</v>
      </c>
      <c r="F564" s="62" t="s">
        <v>713</v>
      </c>
      <c r="G564" s="24" t="s">
        <v>714</v>
      </c>
      <c r="H564" s="24" t="s">
        <v>715</v>
      </c>
    </row>
    <row r="565" spans="1:8" ht="57" x14ac:dyDescent="0.25">
      <c r="A565" s="63" t="s">
        <v>716</v>
      </c>
      <c r="B565" s="63" t="s">
        <v>667</v>
      </c>
      <c r="C565" s="61" t="s">
        <v>285</v>
      </c>
      <c r="D565" s="61" t="s">
        <v>717</v>
      </c>
      <c r="E565" s="63" t="s">
        <v>707</v>
      </c>
      <c r="F565" s="62" t="s">
        <v>718</v>
      </c>
      <c r="G565" s="24" t="s">
        <v>719</v>
      </c>
      <c r="H565" s="24" t="s">
        <v>720</v>
      </c>
    </row>
    <row r="566" spans="1:8" ht="42.75" x14ac:dyDescent="0.25">
      <c r="A566" s="63" t="s">
        <v>721</v>
      </c>
      <c r="B566" s="63" t="s">
        <v>667</v>
      </c>
      <c r="C566" s="61" t="s">
        <v>285</v>
      </c>
      <c r="D566" s="61" t="s">
        <v>722</v>
      </c>
      <c r="E566" s="63" t="s">
        <v>707</v>
      </c>
      <c r="F566" s="62" t="s">
        <v>723</v>
      </c>
      <c r="G566" s="24" t="s">
        <v>724</v>
      </c>
      <c r="H566" s="24" t="s">
        <v>725</v>
      </c>
    </row>
    <row r="567" spans="1:8" ht="42.75" x14ac:dyDescent="0.25">
      <c r="A567" s="63" t="s">
        <v>726</v>
      </c>
      <c r="B567" s="63" t="s">
        <v>727</v>
      </c>
      <c r="C567" s="61" t="s">
        <v>626</v>
      </c>
      <c r="D567" s="61" t="s">
        <v>626</v>
      </c>
      <c r="E567" s="63" t="s">
        <v>707</v>
      </c>
      <c r="F567" s="62">
        <v>42584</v>
      </c>
      <c r="G567" s="24" t="s">
        <v>728</v>
      </c>
      <c r="H567" s="24" t="s">
        <v>729</v>
      </c>
    </row>
    <row r="568" spans="1:8" ht="42.75" x14ac:dyDescent="0.25">
      <c r="A568" s="63" t="s">
        <v>730</v>
      </c>
      <c r="B568" s="63" t="s">
        <v>727</v>
      </c>
      <c r="C568" s="79" t="s">
        <v>731</v>
      </c>
      <c r="D568" s="79" t="s">
        <v>355</v>
      </c>
      <c r="E568" s="63" t="s">
        <v>707</v>
      </c>
      <c r="F568" s="87">
        <v>42591</v>
      </c>
      <c r="G568" s="24" t="s">
        <v>728</v>
      </c>
      <c r="H568" s="24" t="s">
        <v>729</v>
      </c>
    </row>
    <row r="569" spans="1:8" ht="42.75" x14ac:dyDescent="0.25">
      <c r="A569" s="63" t="s">
        <v>732</v>
      </c>
      <c r="B569" s="63" t="s">
        <v>733</v>
      </c>
      <c r="C569" s="79"/>
      <c r="D569" s="79"/>
      <c r="E569" s="63" t="s">
        <v>707</v>
      </c>
      <c r="F569" s="87"/>
      <c r="G569" s="24" t="s">
        <v>728</v>
      </c>
      <c r="H569" s="24" t="s">
        <v>734</v>
      </c>
    </row>
    <row r="570" spans="1:8" ht="57" x14ac:dyDescent="0.25">
      <c r="A570" s="63" t="s">
        <v>735</v>
      </c>
      <c r="B570" s="63" t="s">
        <v>727</v>
      </c>
      <c r="C570" s="61" t="s">
        <v>736</v>
      </c>
      <c r="D570" s="61" t="s">
        <v>736</v>
      </c>
      <c r="E570" s="63" t="s">
        <v>707</v>
      </c>
      <c r="F570" s="62">
        <v>42611</v>
      </c>
      <c r="G570" s="24" t="s">
        <v>737</v>
      </c>
      <c r="H570" s="24" t="s">
        <v>738</v>
      </c>
    </row>
    <row r="571" spans="1:8" ht="15" customHeight="1" x14ac:dyDescent="0.25">
      <c r="A571" s="83" t="s">
        <v>741</v>
      </c>
      <c r="B571" s="83" t="s">
        <v>739</v>
      </c>
      <c r="C571" s="83" t="s">
        <v>740</v>
      </c>
      <c r="D571" s="83" t="s">
        <v>740</v>
      </c>
      <c r="E571" s="83" t="s">
        <v>1441</v>
      </c>
      <c r="F571" s="115">
        <v>42584</v>
      </c>
      <c r="G571" s="37" t="s">
        <v>1430</v>
      </c>
      <c r="H571" s="37" t="s">
        <v>1431</v>
      </c>
    </row>
    <row r="572" spans="1:8" x14ac:dyDescent="0.25">
      <c r="A572" s="83"/>
      <c r="B572" s="83"/>
      <c r="C572" s="83"/>
      <c r="D572" s="83"/>
      <c r="E572" s="83"/>
      <c r="F572" s="115"/>
      <c r="G572" s="37" t="s">
        <v>742</v>
      </c>
      <c r="H572" s="37" t="s">
        <v>743</v>
      </c>
    </row>
    <row r="573" spans="1:8" x14ac:dyDescent="0.25">
      <c r="A573" s="83"/>
      <c r="B573" s="83"/>
      <c r="C573" s="83"/>
      <c r="D573" s="83"/>
      <c r="E573" s="83"/>
      <c r="F573" s="115"/>
      <c r="G573" s="38"/>
      <c r="H573" s="38" t="s">
        <v>744</v>
      </c>
    </row>
    <row r="574" spans="1:8" ht="15" customHeight="1" x14ac:dyDescent="0.25">
      <c r="A574" s="83" t="s">
        <v>746</v>
      </c>
      <c r="B574" s="83" t="s">
        <v>739</v>
      </c>
      <c r="C574" s="83" t="s">
        <v>745</v>
      </c>
      <c r="D574" s="83" t="s">
        <v>745</v>
      </c>
      <c r="E574" s="83" t="s">
        <v>1441</v>
      </c>
      <c r="F574" s="115">
        <v>42591</v>
      </c>
      <c r="G574" s="37" t="s">
        <v>1430</v>
      </c>
      <c r="H574" s="37" t="s">
        <v>1431</v>
      </c>
    </row>
    <row r="575" spans="1:8" x14ac:dyDescent="0.25">
      <c r="A575" s="83"/>
      <c r="B575" s="83"/>
      <c r="C575" s="83"/>
      <c r="D575" s="83"/>
      <c r="E575" s="83"/>
      <c r="F575" s="115"/>
      <c r="G575" s="37" t="s">
        <v>742</v>
      </c>
      <c r="H575" s="37" t="s">
        <v>743</v>
      </c>
    </row>
    <row r="576" spans="1:8" x14ac:dyDescent="0.25">
      <c r="A576" s="83"/>
      <c r="B576" s="83"/>
      <c r="C576" s="83"/>
      <c r="D576" s="83"/>
      <c r="E576" s="83"/>
      <c r="F576" s="115"/>
      <c r="G576" s="38"/>
      <c r="H576" s="38" t="s">
        <v>747</v>
      </c>
    </row>
    <row r="577" spans="1:8" ht="15" customHeight="1" x14ac:dyDescent="0.25">
      <c r="A577" s="83" t="s">
        <v>749</v>
      </c>
      <c r="B577" s="83" t="s">
        <v>748</v>
      </c>
      <c r="C577" s="83" t="s">
        <v>745</v>
      </c>
      <c r="D577" s="83" t="s">
        <v>745</v>
      </c>
      <c r="E577" s="83" t="s">
        <v>1441</v>
      </c>
      <c r="F577" s="115">
        <v>42591</v>
      </c>
      <c r="G577" s="37" t="s">
        <v>1430</v>
      </c>
      <c r="H577" s="37" t="s">
        <v>1431</v>
      </c>
    </row>
    <row r="578" spans="1:8" x14ac:dyDescent="0.25">
      <c r="A578" s="83"/>
      <c r="B578" s="83"/>
      <c r="C578" s="83"/>
      <c r="D578" s="83"/>
      <c r="E578" s="83"/>
      <c r="F578" s="115"/>
      <c r="G578" s="37" t="s">
        <v>742</v>
      </c>
      <c r="H578" s="37" t="s">
        <v>743</v>
      </c>
    </row>
    <row r="579" spans="1:8" x14ac:dyDescent="0.25">
      <c r="A579" s="83"/>
      <c r="B579" s="83"/>
      <c r="C579" s="83"/>
      <c r="D579" s="83"/>
      <c r="E579" s="83"/>
      <c r="F579" s="115"/>
      <c r="G579" s="38"/>
      <c r="H579" s="38" t="s">
        <v>750</v>
      </c>
    </row>
    <row r="580" spans="1:8" ht="15" customHeight="1" x14ac:dyDescent="0.25">
      <c r="A580" s="83" t="s">
        <v>752</v>
      </c>
      <c r="B580" s="83" t="s">
        <v>751</v>
      </c>
      <c r="C580" s="83" t="s">
        <v>745</v>
      </c>
      <c r="D580" s="83" t="s">
        <v>745</v>
      </c>
      <c r="E580" s="83" t="s">
        <v>1441</v>
      </c>
      <c r="F580" s="115">
        <v>42591</v>
      </c>
      <c r="G580" s="37" t="s">
        <v>1430</v>
      </c>
      <c r="H580" s="37" t="s">
        <v>1431</v>
      </c>
    </row>
    <row r="581" spans="1:8" x14ac:dyDescent="0.25">
      <c r="A581" s="83"/>
      <c r="B581" s="83"/>
      <c r="C581" s="83"/>
      <c r="D581" s="83"/>
      <c r="E581" s="83"/>
      <c r="F581" s="115"/>
      <c r="G581" s="37" t="s">
        <v>742</v>
      </c>
      <c r="H581" s="37" t="s">
        <v>743</v>
      </c>
    </row>
    <row r="582" spans="1:8" x14ac:dyDescent="0.25">
      <c r="A582" s="83"/>
      <c r="B582" s="83"/>
      <c r="C582" s="83"/>
      <c r="D582" s="83"/>
      <c r="E582" s="83"/>
      <c r="F582" s="115"/>
      <c r="G582" s="38"/>
      <c r="H582" s="38" t="s">
        <v>744</v>
      </c>
    </row>
    <row r="583" spans="1:8" ht="28.5" x14ac:dyDescent="0.25">
      <c r="A583" s="83" t="s">
        <v>755</v>
      </c>
      <c r="B583" s="83" t="s">
        <v>753</v>
      </c>
      <c r="C583" s="83" t="s">
        <v>754</v>
      </c>
      <c r="D583" s="83" t="s">
        <v>754</v>
      </c>
      <c r="E583" s="83" t="s">
        <v>1441</v>
      </c>
      <c r="F583" s="115" t="s">
        <v>756</v>
      </c>
      <c r="G583" s="37" t="s">
        <v>1432</v>
      </c>
      <c r="H583" s="37" t="s">
        <v>1433</v>
      </c>
    </row>
    <row r="584" spans="1:8" ht="28.5" x14ac:dyDescent="0.25">
      <c r="A584" s="83"/>
      <c r="B584" s="83"/>
      <c r="C584" s="83"/>
      <c r="D584" s="83"/>
      <c r="E584" s="83"/>
      <c r="F584" s="115"/>
      <c r="G584" s="37" t="s">
        <v>757</v>
      </c>
      <c r="H584" s="37" t="s">
        <v>743</v>
      </c>
    </row>
    <row r="585" spans="1:8" x14ac:dyDescent="0.25">
      <c r="A585" s="83"/>
      <c r="B585" s="83"/>
      <c r="C585" s="83"/>
      <c r="D585" s="83"/>
      <c r="E585" s="83"/>
      <c r="F585" s="115"/>
      <c r="G585" s="38"/>
      <c r="H585" s="38" t="s">
        <v>758</v>
      </c>
    </row>
    <row r="586" spans="1:8" ht="15" customHeight="1" x14ac:dyDescent="0.25">
      <c r="A586" s="83" t="s">
        <v>760</v>
      </c>
      <c r="B586" s="83" t="s">
        <v>759</v>
      </c>
      <c r="C586" s="83" t="s">
        <v>754</v>
      </c>
      <c r="D586" s="83" t="s">
        <v>754</v>
      </c>
      <c r="E586" s="83" t="s">
        <v>1441</v>
      </c>
      <c r="F586" s="115" t="s">
        <v>1494</v>
      </c>
      <c r="G586" s="37" t="s">
        <v>1430</v>
      </c>
      <c r="H586" s="37" t="s">
        <v>1431</v>
      </c>
    </row>
    <row r="587" spans="1:8" x14ac:dyDescent="0.25">
      <c r="A587" s="83"/>
      <c r="B587" s="83"/>
      <c r="C587" s="83"/>
      <c r="D587" s="83"/>
      <c r="E587" s="83"/>
      <c r="F587" s="115"/>
      <c r="G587" s="37" t="s">
        <v>742</v>
      </c>
      <c r="H587" s="37" t="s">
        <v>743</v>
      </c>
    </row>
    <row r="588" spans="1:8" x14ac:dyDescent="0.25">
      <c r="A588" s="83"/>
      <c r="B588" s="83"/>
      <c r="C588" s="83"/>
      <c r="D588" s="83"/>
      <c r="E588" s="83"/>
      <c r="F588" s="115"/>
      <c r="G588" s="38"/>
      <c r="H588" s="38" t="s">
        <v>761</v>
      </c>
    </row>
    <row r="589" spans="1:8" ht="15" customHeight="1" x14ac:dyDescent="0.25">
      <c r="A589" s="83" t="s">
        <v>763</v>
      </c>
      <c r="B589" s="83" t="s">
        <v>762</v>
      </c>
      <c r="C589" s="83" t="s">
        <v>754</v>
      </c>
      <c r="D589" s="83" t="s">
        <v>754</v>
      </c>
      <c r="E589" s="83" t="s">
        <v>1441</v>
      </c>
      <c r="F589" s="115" t="s">
        <v>1495</v>
      </c>
      <c r="G589" s="37" t="s">
        <v>1430</v>
      </c>
      <c r="H589" s="37" t="s">
        <v>1431</v>
      </c>
    </row>
    <row r="590" spans="1:8" x14ac:dyDescent="0.25">
      <c r="A590" s="83"/>
      <c r="B590" s="83"/>
      <c r="C590" s="83"/>
      <c r="D590" s="83"/>
      <c r="E590" s="83"/>
      <c r="F590" s="115"/>
      <c r="G590" s="37" t="s">
        <v>742</v>
      </c>
      <c r="H590" s="37" t="s">
        <v>743</v>
      </c>
    </row>
    <row r="591" spans="1:8" x14ac:dyDescent="0.25">
      <c r="A591" s="83"/>
      <c r="B591" s="83"/>
      <c r="C591" s="83"/>
      <c r="D591" s="83"/>
      <c r="E591" s="83"/>
      <c r="F591" s="115"/>
      <c r="G591" s="38"/>
      <c r="H591" s="38" t="s">
        <v>764</v>
      </c>
    </row>
    <row r="592" spans="1:8" ht="28.5" x14ac:dyDescent="0.25">
      <c r="A592" s="83" t="s">
        <v>766</v>
      </c>
      <c r="B592" s="83" t="s">
        <v>765</v>
      </c>
      <c r="C592" s="83" t="s">
        <v>754</v>
      </c>
      <c r="D592" s="83" t="s">
        <v>754</v>
      </c>
      <c r="E592" s="83" t="s">
        <v>1441</v>
      </c>
      <c r="F592" s="115" t="s">
        <v>1496</v>
      </c>
      <c r="G592" s="37" t="s">
        <v>1434</v>
      </c>
      <c r="H592" s="37" t="s">
        <v>1435</v>
      </c>
    </row>
    <row r="593" spans="1:8" x14ac:dyDescent="0.25">
      <c r="A593" s="83"/>
      <c r="B593" s="83"/>
      <c r="C593" s="83"/>
      <c r="D593" s="83"/>
      <c r="E593" s="83"/>
      <c r="F593" s="115"/>
      <c r="G593" s="37" t="s">
        <v>767</v>
      </c>
      <c r="H593" s="37" t="s">
        <v>743</v>
      </c>
    </row>
    <row r="594" spans="1:8" x14ac:dyDescent="0.25">
      <c r="A594" s="83"/>
      <c r="B594" s="83"/>
      <c r="C594" s="83"/>
      <c r="D594" s="83"/>
      <c r="E594" s="83"/>
      <c r="F594" s="115"/>
      <c r="G594" s="38"/>
      <c r="H594" s="38" t="s">
        <v>768</v>
      </c>
    </row>
    <row r="595" spans="1:8" ht="15" customHeight="1" x14ac:dyDescent="0.25">
      <c r="A595" s="83" t="s">
        <v>770</v>
      </c>
      <c r="B595" s="83" t="s">
        <v>769</v>
      </c>
      <c r="C595" s="83" t="s">
        <v>754</v>
      </c>
      <c r="D595" s="83" t="s">
        <v>754</v>
      </c>
      <c r="E595" s="83" t="s">
        <v>1441</v>
      </c>
      <c r="F595" s="115">
        <v>42613</v>
      </c>
      <c r="G595" s="37" t="s">
        <v>1430</v>
      </c>
      <c r="H595" s="37" t="s">
        <v>1431</v>
      </c>
    </row>
    <row r="596" spans="1:8" x14ac:dyDescent="0.25">
      <c r="A596" s="83"/>
      <c r="B596" s="83"/>
      <c r="C596" s="83"/>
      <c r="D596" s="83"/>
      <c r="E596" s="83"/>
      <c r="F596" s="115"/>
      <c r="G596" s="37" t="s">
        <v>742</v>
      </c>
      <c r="H596" s="37" t="s">
        <v>743</v>
      </c>
    </row>
    <row r="597" spans="1:8" x14ac:dyDescent="0.25">
      <c r="A597" s="83"/>
      <c r="B597" s="83"/>
      <c r="C597" s="83"/>
      <c r="D597" s="83"/>
      <c r="E597" s="83"/>
      <c r="F597" s="115"/>
      <c r="G597" s="38"/>
      <c r="H597" s="38" t="s">
        <v>771</v>
      </c>
    </row>
    <row r="598" spans="1:8" ht="24.95" customHeight="1" x14ac:dyDescent="0.25">
      <c r="A598" s="83" t="s">
        <v>773</v>
      </c>
      <c r="B598" s="83" t="s">
        <v>769</v>
      </c>
      <c r="C598" s="83" t="s">
        <v>772</v>
      </c>
      <c r="D598" s="83" t="s">
        <v>772</v>
      </c>
      <c r="E598" s="83" t="s">
        <v>1441</v>
      </c>
      <c r="F598" s="115">
        <v>42612</v>
      </c>
      <c r="G598" s="37" t="s">
        <v>1430</v>
      </c>
      <c r="H598" s="37" t="s">
        <v>1431</v>
      </c>
    </row>
    <row r="599" spans="1:8" ht="24.95" customHeight="1" x14ac:dyDescent="0.25">
      <c r="A599" s="83"/>
      <c r="B599" s="83"/>
      <c r="C599" s="83"/>
      <c r="D599" s="83"/>
      <c r="E599" s="83"/>
      <c r="F599" s="115"/>
      <c r="G599" s="37" t="s">
        <v>742</v>
      </c>
      <c r="H599" s="37" t="s">
        <v>743</v>
      </c>
    </row>
    <row r="600" spans="1:8" ht="24.95" customHeight="1" x14ac:dyDescent="0.25">
      <c r="A600" s="83"/>
      <c r="B600" s="83"/>
      <c r="C600" s="83"/>
      <c r="D600" s="83"/>
      <c r="E600" s="83"/>
      <c r="F600" s="115"/>
      <c r="G600" s="38"/>
      <c r="H600" s="38" t="s">
        <v>750</v>
      </c>
    </row>
    <row r="601" spans="1:8" ht="28.5" x14ac:dyDescent="0.25">
      <c r="A601" s="83" t="s">
        <v>776</v>
      </c>
      <c r="B601" s="83" t="s">
        <v>765</v>
      </c>
      <c r="C601" s="83" t="s">
        <v>774</v>
      </c>
      <c r="D601" s="83" t="s">
        <v>774</v>
      </c>
      <c r="E601" s="83" t="s">
        <v>1441</v>
      </c>
      <c r="F601" s="115" t="s">
        <v>1497</v>
      </c>
      <c r="G601" s="37" t="s">
        <v>1434</v>
      </c>
      <c r="H601" s="37" t="s">
        <v>775</v>
      </c>
    </row>
    <row r="602" spans="1:8" x14ac:dyDescent="0.25">
      <c r="A602" s="83"/>
      <c r="B602" s="83"/>
      <c r="C602" s="83"/>
      <c r="D602" s="83"/>
      <c r="E602" s="83"/>
      <c r="F602" s="115"/>
      <c r="G602" s="37" t="s">
        <v>742</v>
      </c>
      <c r="H602" s="37" t="s">
        <v>743</v>
      </c>
    </row>
    <row r="603" spans="1:8" x14ac:dyDescent="0.25">
      <c r="A603" s="83"/>
      <c r="B603" s="83"/>
      <c r="C603" s="83"/>
      <c r="D603" s="83"/>
      <c r="E603" s="83"/>
      <c r="F603" s="115"/>
      <c r="G603" s="38"/>
      <c r="H603" s="38" t="s">
        <v>750</v>
      </c>
    </row>
    <row r="604" spans="1:8" ht="15" customHeight="1" x14ac:dyDescent="0.25">
      <c r="A604" s="83" t="s">
        <v>779</v>
      </c>
      <c r="B604" s="83" t="s">
        <v>777</v>
      </c>
      <c r="C604" s="83" t="s">
        <v>778</v>
      </c>
      <c r="D604" s="83" t="s">
        <v>778</v>
      </c>
      <c r="E604" s="83" t="s">
        <v>1441</v>
      </c>
      <c r="F604" s="115">
        <v>42601</v>
      </c>
      <c r="G604" s="37" t="s">
        <v>1430</v>
      </c>
      <c r="H604" s="37" t="s">
        <v>1431</v>
      </c>
    </row>
    <row r="605" spans="1:8" x14ac:dyDescent="0.25">
      <c r="A605" s="83"/>
      <c r="B605" s="83"/>
      <c r="C605" s="83"/>
      <c r="D605" s="83"/>
      <c r="E605" s="83"/>
      <c r="F605" s="115"/>
      <c r="G605" s="37" t="s">
        <v>742</v>
      </c>
      <c r="H605" s="37" t="s">
        <v>743</v>
      </c>
    </row>
    <row r="606" spans="1:8" x14ac:dyDescent="0.25">
      <c r="A606" s="83"/>
      <c r="B606" s="83"/>
      <c r="C606" s="83"/>
      <c r="D606" s="83"/>
      <c r="E606" s="83"/>
      <c r="F606" s="115"/>
      <c r="G606" s="38"/>
      <c r="H606" s="38" t="s">
        <v>750</v>
      </c>
    </row>
    <row r="607" spans="1:8" x14ac:dyDescent="0.25">
      <c r="A607" s="95" t="s">
        <v>780</v>
      </c>
      <c r="B607" s="95" t="s">
        <v>781</v>
      </c>
      <c r="C607" s="83" t="s">
        <v>782</v>
      </c>
      <c r="D607" s="83" t="s">
        <v>783</v>
      </c>
      <c r="E607" s="83" t="s">
        <v>784</v>
      </c>
      <c r="F607" s="83" t="s">
        <v>44</v>
      </c>
      <c r="G607" s="38">
        <v>0</v>
      </c>
      <c r="H607" s="38">
        <v>0</v>
      </c>
    </row>
    <row r="608" spans="1:8" x14ac:dyDescent="0.25">
      <c r="A608" s="95"/>
      <c r="B608" s="95"/>
      <c r="C608" s="83"/>
      <c r="D608" s="81"/>
      <c r="E608" s="83"/>
      <c r="F608" s="83"/>
      <c r="G608" s="38">
        <v>0</v>
      </c>
      <c r="H608" s="38">
        <v>0</v>
      </c>
    </row>
    <row r="609" spans="1:8" x14ac:dyDescent="0.25">
      <c r="A609" s="95"/>
      <c r="B609" s="95"/>
      <c r="C609" s="83"/>
      <c r="D609" s="81"/>
      <c r="E609" s="83"/>
      <c r="F609" s="83"/>
      <c r="G609" s="38"/>
      <c r="H609" s="38">
        <v>0</v>
      </c>
    </row>
    <row r="610" spans="1:8" x14ac:dyDescent="0.25">
      <c r="A610" s="95" t="s">
        <v>780</v>
      </c>
      <c r="B610" s="95" t="s">
        <v>785</v>
      </c>
      <c r="C610" s="83" t="s">
        <v>786</v>
      </c>
      <c r="D610" s="83" t="s">
        <v>787</v>
      </c>
      <c r="E610" s="83" t="s">
        <v>784</v>
      </c>
      <c r="F610" s="83" t="s">
        <v>70</v>
      </c>
      <c r="G610" s="38">
        <v>0</v>
      </c>
      <c r="H610" s="38">
        <v>0</v>
      </c>
    </row>
    <row r="611" spans="1:8" x14ac:dyDescent="0.25">
      <c r="A611" s="95"/>
      <c r="B611" s="95"/>
      <c r="C611" s="83"/>
      <c r="D611" s="81"/>
      <c r="E611" s="83"/>
      <c r="F611" s="83"/>
      <c r="G611" s="38">
        <v>0</v>
      </c>
      <c r="H611" s="38">
        <v>0</v>
      </c>
    </row>
    <row r="612" spans="1:8" x14ac:dyDescent="0.25">
      <c r="A612" s="95"/>
      <c r="B612" s="95"/>
      <c r="C612" s="83"/>
      <c r="D612" s="81"/>
      <c r="E612" s="83"/>
      <c r="F612" s="83"/>
      <c r="G612" s="38"/>
      <c r="H612" s="38">
        <v>0</v>
      </c>
    </row>
    <row r="613" spans="1:8" x14ac:dyDescent="0.25">
      <c r="A613" s="96" t="s">
        <v>780</v>
      </c>
      <c r="B613" s="96" t="s">
        <v>788</v>
      </c>
      <c r="C613" s="79" t="s">
        <v>789</v>
      </c>
      <c r="D613" s="79" t="s">
        <v>229</v>
      </c>
      <c r="E613" s="79" t="s">
        <v>784</v>
      </c>
      <c r="F613" s="79" t="s">
        <v>70</v>
      </c>
      <c r="G613" s="39">
        <v>0</v>
      </c>
      <c r="H613" s="39">
        <v>0</v>
      </c>
    </row>
    <row r="614" spans="1:8" x14ac:dyDescent="0.25">
      <c r="A614" s="96"/>
      <c r="B614" s="96"/>
      <c r="C614" s="79"/>
      <c r="D614" s="85"/>
      <c r="E614" s="79"/>
      <c r="F614" s="79"/>
      <c r="G614" s="39">
        <v>0</v>
      </c>
      <c r="H614" s="39">
        <v>0</v>
      </c>
    </row>
    <row r="615" spans="1:8" x14ac:dyDescent="0.25">
      <c r="A615" s="96"/>
      <c r="B615" s="96"/>
      <c r="C615" s="79"/>
      <c r="D615" s="85"/>
      <c r="E615" s="79"/>
      <c r="F615" s="79"/>
      <c r="G615" s="39"/>
      <c r="H615" s="39">
        <v>0</v>
      </c>
    </row>
    <row r="616" spans="1:8" x14ac:dyDescent="0.25">
      <c r="A616" s="96" t="s">
        <v>780</v>
      </c>
      <c r="B616" s="96" t="s">
        <v>790</v>
      </c>
      <c r="C616" s="79" t="s">
        <v>789</v>
      </c>
      <c r="D616" s="79" t="s">
        <v>229</v>
      </c>
      <c r="E616" s="79" t="s">
        <v>784</v>
      </c>
      <c r="F616" s="79" t="s">
        <v>70</v>
      </c>
      <c r="G616" s="39">
        <v>0</v>
      </c>
      <c r="H616" s="39">
        <v>0</v>
      </c>
    </row>
    <row r="617" spans="1:8" x14ac:dyDescent="0.25">
      <c r="A617" s="96"/>
      <c r="B617" s="96"/>
      <c r="C617" s="79"/>
      <c r="D617" s="85"/>
      <c r="E617" s="79"/>
      <c r="F617" s="79"/>
      <c r="G617" s="39">
        <v>0</v>
      </c>
      <c r="H617" s="39">
        <v>0</v>
      </c>
    </row>
    <row r="618" spans="1:8" x14ac:dyDescent="0.25">
      <c r="A618" s="96"/>
      <c r="B618" s="96"/>
      <c r="C618" s="79"/>
      <c r="D618" s="85"/>
      <c r="E618" s="79"/>
      <c r="F618" s="79"/>
      <c r="G618" s="39"/>
      <c r="H618" s="39">
        <v>0</v>
      </c>
    </row>
    <row r="619" spans="1:8" x14ac:dyDescent="0.25">
      <c r="A619" s="96" t="s">
        <v>1567</v>
      </c>
      <c r="B619" s="96" t="s">
        <v>791</v>
      </c>
      <c r="C619" s="79" t="s">
        <v>786</v>
      </c>
      <c r="D619" s="79" t="s">
        <v>787</v>
      </c>
      <c r="E619" s="79" t="s">
        <v>784</v>
      </c>
      <c r="F619" s="88" t="s">
        <v>48</v>
      </c>
      <c r="G619" s="39">
        <v>0</v>
      </c>
      <c r="H619" s="39">
        <v>0</v>
      </c>
    </row>
    <row r="620" spans="1:8" x14ac:dyDescent="0.25">
      <c r="A620" s="96"/>
      <c r="B620" s="96"/>
      <c r="C620" s="79"/>
      <c r="D620" s="82"/>
      <c r="E620" s="79"/>
      <c r="F620" s="79"/>
      <c r="G620" s="39">
        <v>0</v>
      </c>
      <c r="H620" s="39">
        <v>0</v>
      </c>
    </row>
    <row r="621" spans="1:8" x14ac:dyDescent="0.25">
      <c r="A621" s="96"/>
      <c r="B621" s="96"/>
      <c r="C621" s="79"/>
      <c r="D621" s="82"/>
      <c r="E621" s="79"/>
      <c r="F621" s="79"/>
      <c r="G621" s="39"/>
      <c r="H621" s="39">
        <v>0</v>
      </c>
    </row>
    <row r="622" spans="1:8" x14ac:dyDescent="0.25">
      <c r="A622" s="96" t="s">
        <v>1567</v>
      </c>
      <c r="B622" s="96" t="s">
        <v>792</v>
      </c>
      <c r="C622" s="79" t="s">
        <v>786</v>
      </c>
      <c r="D622" s="79" t="s">
        <v>787</v>
      </c>
      <c r="E622" s="79" t="s">
        <v>784</v>
      </c>
      <c r="F622" s="79" t="s">
        <v>48</v>
      </c>
      <c r="G622" s="39">
        <v>0</v>
      </c>
      <c r="H622" s="39">
        <v>0</v>
      </c>
    </row>
    <row r="623" spans="1:8" x14ac:dyDescent="0.25">
      <c r="A623" s="96"/>
      <c r="B623" s="96"/>
      <c r="C623" s="79"/>
      <c r="D623" s="82"/>
      <c r="E623" s="79"/>
      <c r="F623" s="79"/>
      <c r="G623" s="39">
        <v>0</v>
      </c>
      <c r="H623" s="39">
        <v>0</v>
      </c>
    </row>
    <row r="624" spans="1:8" x14ac:dyDescent="0.25">
      <c r="A624" s="96"/>
      <c r="B624" s="96"/>
      <c r="C624" s="79"/>
      <c r="D624" s="82"/>
      <c r="E624" s="79"/>
      <c r="F624" s="79"/>
      <c r="G624" s="39"/>
      <c r="H624" s="39">
        <v>0</v>
      </c>
    </row>
    <row r="625" spans="1:8" x14ac:dyDescent="0.25">
      <c r="A625" s="96" t="s">
        <v>1567</v>
      </c>
      <c r="B625" s="96" t="s">
        <v>793</v>
      </c>
      <c r="C625" s="79" t="s">
        <v>786</v>
      </c>
      <c r="D625" s="79" t="s">
        <v>787</v>
      </c>
      <c r="E625" s="79" t="s">
        <v>784</v>
      </c>
      <c r="F625" s="79" t="s">
        <v>48</v>
      </c>
      <c r="G625" s="39">
        <v>0</v>
      </c>
      <c r="H625" s="39">
        <v>0</v>
      </c>
    </row>
    <row r="626" spans="1:8" x14ac:dyDescent="0.25">
      <c r="A626" s="96"/>
      <c r="B626" s="96"/>
      <c r="C626" s="79"/>
      <c r="D626" s="82"/>
      <c r="E626" s="79"/>
      <c r="F626" s="79"/>
      <c r="G626" s="39">
        <v>0</v>
      </c>
      <c r="H626" s="39">
        <v>0</v>
      </c>
    </row>
    <row r="627" spans="1:8" x14ac:dyDescent="0.25">
      <c r="A627" s="96"/>
      <c r="B627" s="96"/>
      <c r="C627" s="79"/>
      <c r="D627" s="82"/>
      <c r="E627" s="79"/>
      <c r="F627" s="79"/>
      <c r="G627" s="39"/>
      <c r="H627" s="39">
        <v>0</v>
      </c>
    </row>
    <row r="628" spans="1:8" ht="20.100000000000001" customHeight="1" x14ac:dyDescent="0.25">
      <c r="A628" s="96" t="s">
        <v>1567</v>
      </c>
      <c r="B628" s="96" t="s">
        <v>794</v>
      </c>
      <c r="C628" s="79" t="s">
        <v>782</v>
      </c>
      <c r="D628" s="79" t="s">
        <v>795</v>
      </c>
      <c r="E628" s="79" t="s">
        <v>784</v>
      </c>
      <c r="F628" s="79" t="s">
        <v>48</v>
      </c>
      <c r="G628" s="39">
        <v>0</v>
      </c>
      <c r="H628" s="39">
        <v>0</v>
      </c>
    </row>
    <row r="629" spans="1:8" ht="20.100000000000001" customHeight="1" x14ac:dyDescent="0.25">
      <c r="A629" s="96"/>
      <c r="B629" s="96"/>
      <c r="C629" s="79"/>
      <c r="D629" s="82"/>
      <c r="E629" s="79"/>
      <c r="F629" s="79"/>
      <c r="G629" s="39">
        <v>0</v>
      </c>
      <c r="H629" s="39">
        <v>0</v>
      </c>
    </row>
    <row r="630" spans="1:8" ht="20.100000000000001" customHeight="1" x14ac:dyDescent="0.25">
      <c r="A630" s="96"/>
      <c r="B630" s="96"/>
      <c r="C630" s="79"/>
      <c r="D630" s="82"/>
      <c r="E630" s="79"/>
      <c r="F630" s="79"/>
      <c r="G630" s="39"/>
      <c r="H630" s="39">
        <v>0</v>
      </c>
    </row>
    <row r="631" spans="1:8" ht="20.100000000000001" customHeight="1" x14ac:dyDescent="0.25">
      <c r="A631" s="96" t="s">
        <v>1567</v>
      </c>
      <c r="B631" s="96" t="s">
        <v>796</v>
      </c>
      <c r="C631" s="79" t="s">
        <v>782</v>
      </c>
      <c r="D631" s="79" t="s">
        <v>795</v>
      </c>
      <c r="E631" s="79" t="s">
        <v>784</v>
      </c>
      <c r="F631" s="79" t="s">
        <v>48</v>
      </c>
      <c r="G631" s="39">
        <v>0</v>
      </c>
      <c r="H631" s="39">
        <v>0</v>
      </c>
    </row>
    <row r="632" spans="1:8" ht="20.100000000000001" customHeight="1" x14ac:dyDescent="0.25">
      <c r="A632" s="96"/>
      <c r="B632" s="96"/>
      <c r="C632" s="79"/>
      <c r="D632" s="82"/>
      <c r="E632" s="79"/>
      <c r="F632" s="79"/>
      <c r="G632" s="39">
        <v>0</v>
      </c>
      <c r="H632" s="39">
        <v>0</v>
      </c>
    </row>
    <row r="633" spans="1:8" ht="20.100000000000001" customHeight="1" x14ac:dyDescent="0.25">
      <c r="A633" s="96"/>
      <c r="B633" s="96"/>
      <c r="C633" s="79"/>
      <c r="D633" s="82"/>
      <c r="E633" s="79"/>
      <c r="F633" s="79"/>
      <c r="G633" s="39"/>
      <c r="H633" s="39">
        <v>0</v>
      </c>
    </row>
    <row r="634" spans="1:8" ht="20.100000000000001" customHeight="1" x14ac:dyDescent="0.25">
      <c r="A634" s="96" t="s">
        <v>1567</v>
      </c>
      <c r="B634" s="96" t="s">
        <v>797</v>
      </c>
      <c r="C634" s="79" t="s">
        <v>782</v>
      </c>
      <c r="D634" s="79" t="s">
        <v>795</v>
      </c>
      <c r="E634" s="79" t="s">
        <v>784</v>
      </c>
      <c r="F634" s="79" t="s">
        <v>48</v>
      </c>
      <c r="G634" s="39">
        <v>0</v>
      </c>
      <c r="H634" s="39">
        <v>0</v>
      </c>
    </row>
    <row r="635" spans="1:8" ht="20.100000000000001" customHeight="1" x14ac:dyDescent="0.25">
      <c r="A635" s="96"/>
      <c r="B635" s="96"/>
      <c r="C635" s="79"/>
      <c r="D635" s="82"/>
      <c r="E635" s="79"/>
      <c r="F635" s="79"/>
      <c r="G635" s="39">
        <v>0</v>
      </c>
      <c r="H635" s="39">
        <v>0</v>
      </c>
    </row>
    <row r="636" spans="1:8" ht="20.100000000000001" customHeight="1" x14ac:dyDescent="0.25">
      <c r="A636" s="96"/>
      <c r="B636" s="96"/>
      <c r="C636" s="79"/>
      <c r="D636" s="82"/>
      <c r="E636" s="79"/>
      <c r="F636" s="79"/>
      <c r="G636" s="39"/>
      <c r="H636" s="39">
        <v>0</v>
      </c>
    </row>
    <row r="637" spans="1:8" x14ac:dyDescent="0.25">
      <c r="A637" s="96" t="s">
        <v>1567</v>
      </c>
      <c r="B637" s="96" t="s">
        <v>791</v>
      </c>
      <c r="C637" s="79" t="s">
        <v>786</v>
      </c>
      <c r="D637" s="79" t="s">
        <v>787</v>
      </c>
      <c r="E637" s="79" t="s">
        <v>784</v>
      </c>
      <c r="F637" s="79" t="s">
        <v>798</v>
      </c>
      <c r="G637" s="39">
        <v>0</v>
      </c>
      <c r="H637" s="39">
        <v>0</v>
      </c>
    </row>
    <row r="638" spans="1:8" x14ac:dyDescent="0.25">
      <c r="A638" s="96"/>
      <c r="B638" s="96"/>
      <c r="C638" s="79"/>
      <c r="D638" s="82"/>
      <c r="E638" s="79"/>
      <c r="F638" s="79"/>
      <c r="G638" s="39">
        <v>0</v>
      </c>
      <c r="H638" s="39">
        <v>0</v>
      </c>
    </row>
    <row r="639" spans="1:8" x14ac:dyDescent="0.25">
      <c r="A639" s="96"/>
      <c r="B639" s="96"/>
      <c r="C639" s="79"/>
      <c r="D639" s="82"/>
      <c r="E639" s="79"/>
      <c r="F639" s="79"/>
      <c r="G639" s="39"/>
      <c r="H639" s="39">
        <v>0</v>
      </c>
    </row>
    <row r="640" spans="1:8" x14ac:dyDescent="0.25">
      <c r="A640" s="96" t="s">
        <v>1567</v>
      </c>
      <c r="B640" s="96" t="s">
        <v>792</v>
      </c>
      <c r="C640" s="79" t="s">
        <v>786</v>
      </c>
      <c r="D640" s="79" t="s">
        <v>787</v>
      </c>
      <c r="E640" s="79" t="s">
        <v>784</v>
      </c>
      <c r="F640" s="79" t="s">
        <v>798</v>
      </c>
      <c r="G640" s="39">
        <v>0</v>
      </c>
      <c r="H640" s="39">
        <v>0</v>
      </c>
    </row>
    <row r="641" spans="1:8" x14ac:dyDescent="0.25">
      <c r="A641" s="96"/>
      <c r="B641" s="96"/>
      <c r="C641" s="79"/>
      <c r="D641" s="82"/>
      <c r="E641" s="79"/>
      <c r="F641" s="79"/>
      <c r="G641" s="39">
        <v>0</v>
      </c>
      <c r="H641" s="39">
        <v>0</v>
      </c>
    </row>
    <row r="642" spans="1:8" x14ac:dyDescent="0.25">
      <c r="A642" s="96"/>
      <c r="B642" s="96"/>
      <c r="C642" s="79"/>
      <c r="D642" s="82"/>
      <c r="E642" s="79"/>
      <c r="F642" s="79"/>
      <c r="G642" s="39"/>
      <c r="H642" s="39">
        <v>0</v>
      </c>
    </row>
    <row r="643" spans="1:8" x14ac:dyDescent="0.25">
      <c r="A643" s="96" t="s">
        <v>1567</v>
      </c>
      <c r="B643" s="96" t="s">
        <v>793</v>
      </c>
      <c r="C643" s="79" t="s">
        <v>786</v>
      </c>
      <c r="D643" s="79" t="s">
        <v>787</v>
      </c>
      <c r="E643" s="79" t="s">
        <v>784</v>
      </c>
      <c r="F643" s="79" t="s">
        <v>798</v>
      </c>
      <c r="G643" s="39">
        <v>0</v>
      </c>
      <c r="H643" s="39">
        <v>0</v>
      </c>
    </row>
    <row r="644" spans="1:8" x14ac:dyDescent="0.25">
      <c r="A644" s="96"/>
      <c r="B644" s="96"/>
      <c r="C644" s="79"/>
      <c r="D644" s="82"/>
      <c r="E644" s="79"/>
      <c r="F644" s="79"/>
      <c r="G644" s="39">
        <v>0</v>
      </c>
      <c r="H644" s="39">
        <v>0</v>
      </c>
    </row>
    <row r="645" spans="1:8" x14ac:dyDescent="0.25">
      <c r="A645" s="96"/>
      <c r="B645" s="96"/>
      <c r="C645" s="79"/>
      <c r="D645" s="82"/>
      <c r="E645" s="79"/>
      <c r="F645" s="79"/>
      <c r="G645" s="39"/>
      <c r="H645" s="39">
        <v>0</v>
      </c>
    </row>
    <row r="646" spans="1:8" x14ac:dyDescent="0.25">
      <c r="A646" s="96" t="s">
        <v>1567</v>
      </c>
      <c r="B646" s="96" t="s">
        <v>791</v>
      </c>
      <c r="C646" s="79" t="s">
        <v>786</v>
      </c>
      <c r="D646" s="79" t="s">
        <v>787</v>
      </c>
      <c r="E646" s="79" t="s">
        <v>784</v>
      </c>
      <c r="F646" s="79" t="s">
        <v>799</v>
      </c>
      <c r="G646" s="39">
        <v>0</v>
      </c>
      <c r="H646" s="39">
        <v>0</v>
      </c>
    </row>
    <row r="647" spans="1:8" x14ac:dyDescent="0.25">
      <c r="A647" s="96"/>
      <c r="B647" s="96"/>
      <c r="C647" s="79"/>
      <c r="D647" s="82"/>
      <c r="E647" s="79"/>
      <c r="F647" s="79"/>
      <c r="G647" s="39">
        <v>0</v>
      </c>
      <c r="H647" s="39">
        <v>0</v>
      </c>
    </row>
    <row r="648" spans="1:8" x14ac:dyDescent="0.25">
      <c r="A648" s="96"/>
      <c r="B648" s="96"/>
      <c r="C648" s="79"/>
      <c r="D648" s="82"/>
      <c r="E648" s="79"/>
      <c r="F648" s="79"/>
      <c r="G648" s="39"/>
      <c r="H648" s="39">
        <v>0</v>
      </c>
    </row>
    <row r="649" spans="1:8" x14ac:dyDescent="0.25">
      <c r="A649" s="96" t="s">
        <v>1567</v>
      </c>
      <c r="B649" s="96" t="s">
        <v>792</v>
      </c>
      <c r="C649" s="79" t="s">
        <v>786</v>
      </c>
      <c r="D649" s="79" t="s">
        <v>787</v>
      </c>
      <c r="E649" s="79" t="s">
        <v>784</v>
      </c>
      <c r="F649" s="79" t="s">
        <v>799</v>
      </c>
      <c r="G649" s="39">
        <v>0</v>
      </c>
      <c r="H649" s="39">
        <v>0</v>
      </c>
    </row>
    <row r="650" spans="1:8" x14ac:dyDescent="0.25">
      <c r="A650" s="96"/>
      <c r="B650" s="96"/>
      <c r="C650" s="79"/>
      <c r="D650" s="82"/>
      <c r="E650" s="79"/>
      <c r="F650" s="79"/>
      <c r="G650" s="39">
        <v>0</v>
      </c>
      <c r="H650" s="39">
        <v>0</v>
      </c>
    </row>
    <row r="651" spans="1:8" x14ac:dyDescent="0.25">
      <c r="A651" s="96"/>
      <c r="B651" s="96"/>
      <c r="C651" s="79"/>
      <c r="D651" s="82"/>
      <c r="E651" s="79"/>
      <c r="F651" s="79"/>
      <c r="G651" s="39"/>
      <c r="H651" s="39">
        <v>0</v>
      </c>
    </row>
    <row r="652" spans="1:8" x14ac:dyDescent="0.25">
      <c r="A652" s="96" t="s">
        <v>1567</v>
      </c>
      <c r="B652" s="96" t="s">
        <v>793</v>
      </c>
      <c r="C652" s="79" t="s">
        <v>786</v>
      </c>
      <c r="D652" s="79" t="s">
        <v>787</v>
      </c>
      <c r="E652" s="79" t="s">
        <v>784</v>
      </c>
      <c r="F652" s="79" t="s">
        <v>799</v>
      </c>
      <c r="G652" s="39">
        <v>0</v>
      </c>
      <c r="H652" s="39">
        <v>0</v>
      </c>
    </row>
    <row r="653" spans="1:8" x14ac:dyDescent="0.25">
      <c r="A653" s="96"/>
      <c r="B653" s="96"/>
      <c r="C653" s="79"/>
      <c r="D653" s="82"/>
      <c r="E653" s="79"/>
      <c r="F653" s="79"/>
      <c r="G653" s="39">
        <v>0</v>
      </c>
      <c r="H653" s="39">
        <v>0</v>
      </c>
    </row>
    <row r="654" spans="1:8" x14ac:dyDescent="0.25">
      <c r="A654" s="96"/>
      <c r="B654" s="96"/>
      <c r="C654" s="79"/>
      <c r="D654" s="82"/>
      <c r="E654" s="79"/>
      <c r="F654" s="79"/>
      <c r="G654" s="39"/>
      <c r="H654" s="39">
        <v>0</v>
      </c>
    </row>
    <row r="655" spans="1:8" x14ac:dyDescent="0.25">
      <c r="A655" s="96" t="s">
        <v>1567</v>
      </c>
      <c r="B655" s="96" t="s">
        <v>800</v>
      </c>
      <c r="C655" s="79" t="s">
        <v>801</v>
      </c>
      <c r="D655" s="79" t="s">
        <v>802</v>
      </c>
      <c r="E655" s="79" t="s">
        <v>784</v>
      </c>
      <c r="F655" s="79" t="s">
        <v>799</v>
      </c>
      <c r="G655" s="39">
        <v>0</v>
      </c>
      <c r="H655" s="39">
        <v>0</v>
      </c>
    </row>
    <row r="656" spans="1:8" x14ac:dyDescent="0.25">
      <c r="A656" s="96"/>
      <c r="B656" s="96"/>
      <c r="C656" s="79"/>
      <c r="D656" s="82"/>
      <c r="E656" s="79"/>
      <c r="F656" s="79"/>
      <c r="G656" s="39">
        <v>0</v>
      </c>
      <c r="H656" s="39">
        <v>0</v>
      </c>
    </row>
    <row r="657" spans="1:8" x14ac:dyDescent="0.25">
      <c r="A657" s="96"/>
      <c r="B657" s="96"/>
      <c r="C657" s="79"/>
      <c r="D657" s="82"/>
      <c r="E657" s="79"/>
      <c r="F657" s="79"/>
      <c r="G657" s="39"/>
      <c r="H657" s="39">
        <v>0</v>
      </c>
    </row>
    <row r="658" spans="1:8" x14ac:dyDescent="0.25">
      <c r="A658" s="96" t="s">
        <v>1567</v>
      </c>
      <c r="B658" s="96" t="s">
        <v>790</v>
      </c>
      <c r="C658" s="79" t="s">
        <v>801</v>
      </c>
      <c r="D658" s="79" t="s">
        <v>802</v>
      </c>
      <c r="E658" s="79" t="s">
        <v>784</v>
      </c>
      <c r="F658" s="79" t="s">
        <v>799</v>
      </c>
      <c r="G658" s="39">
        <v>0</v>
      </c>
      <c r="H658" s="39">
        <v>0</v>
      </c>
    </row>
    <row r="659" spans="1:8" x14ac:dyDescent="0.25">
      <c r="A659" s="96"/>
      <c r="B659" s="96"/>
      <c r="C659" s="79"/>
      <c r="D659" s="82"/>
      <c r="E659" s="79"/>
      <c r="F659" s="79"/>
      <c r="G659" s="39">
        <v>0</v>
      </c>
      <c r="H659" s="39">
        <v>0</v>
      </c>
    </row>
    <row r="660" spans="1:8" x14ac:dyDescent="0.25">
      <c r="A660" s="96"/>
      <c r="B660" s="96"/>
      <c r="C660" s="79"/>
      <c r="D660" s="82"/>
      <c r="E660" s="79"/>
      <c r="F660" s="79"/>
      <c r="G660" s="39"/>
      <c r="H660" s="39">
        <v>0</v>
      </c>
    </row>
    <row r="661" spans="1:8" x14ac:dyDescent="0.25">
      <c r="A661" s="96" t="s">
        <v>1567</v>
      </c>
      <c r="B661" s="96" t="s">
        <v>803</v>
      </c>
      <c r="C661" s="79" t="s">
        <v>801</v>
      </c>
      <c r="D661" s="79" t="s">
        <v>804</v>
      </c>
      <c r="E661" s="79" t="s">
        <v>784</v>
      </c>
      <c r="F661" s="79" t="s">
        <v>296</v>
      </c>
      <c r="G661" s="39">
        <v>0</v>
      </c>
      <c r="H661" s="39">
        <v>0</v>
      </c>
    </row>
    <row r="662" spans="1:8" x14ac:dyDescent="0.25">
      <c r="A662" s="96"/>
      <c r="B662" s="96"/>
      <c r="C662" s="79"/>
      <c r="D662" s="82"/>
      <c r="E662" s="79"/>
      <c r="F662" s="79"/>
      <c r="G662" s="39">
        <v>0</v>
      </c>
      <c r="H662" s="39">
        <v>0</v>
      </c>
    </row>
    <row r="663" spans="1:8" x14ac:dyDescent="0.25">
      <c r="A663" s="96"/>
      <c r="B663" s="96"/>
      <c r="C663" s="79"/>
      <c r="D663" s="82"/>
      <c r="E663" s="79"/>
      <c r="F663" s="79"/>
      <c r="G663" s="39"/>
      <c r="H663" s="39">
        <v>0</v>
      </c>
    </row>
    <row r="664" spans="1:8" x14ac:dyDescent="0.25">
      <c r="A664" s="95" t="s">
        <v>805</v>
      </c>
      <c r="B664" s="95" t="s">
        <v>806</v>
      </c>
      <c r="C664" s="83" t="s">
        <v>807</v>
      </c>
      <c r="D664" s="83" t="s">
        <v>808</v>
      </c>
      <c r="E664" s="83" t="s">
        <v>784</v>
      </c>
      <c r="F664" s="79" t="s">
        <v>809</v>
      </c>
      <c r="G664" s="38">
        <v>1869.4</v>
      </c>
      <c r="H664" s="38">
        <v>4435</v>
      </c>
    </row>
    <row r="665" spans="1:8" x14ac:dyDescent="0.25">
      <c r="A665" s="95"/>
      <c r="B665" s="95"/>
      <c r="C665" s="83"/>
      <c r="D665" s="81"/>
      <c r="E665" s="83"/>
      <c r="F665" s="79"/>
      <c r="G665" s="38">
        <v>0</v>
      </c>
      <c r="H665" s="38">
        <v>0</v>
      </c>
    </row>
    <row r="666" spans="1:8" x14ac:dyDescent="0.25">
      <c r="A666" s="95"/>
      <c r="B666" s="95"/>
      <c r="C666" s="83"/>
      <c r="D666" s="81"/>
      <c r="E666" s="83"/>
      <c r="F666" s="79"/>
      <c r="G666" s="38"/>
      <c r="H666" s="38">
        <v>0</v>
      </c>
    </row>
    <row r="667" spans="1:8" x14ac:dyDescent="0.25">
      <c r="A667" s="96" t="s">
        <v>1567</v>
      </c>
      <c r="B667" s="96" t="s">
        <v>810</v>
      </c>
      <c r="C667" s="79" t="s">
        <v>807</v>
      </c>
      <c r="D667" s="79" t="s">
        <v>808</v>
      </c>
      <c r="E667" s="79" t="s">
        <v>784</v>
      </c>
      <c r="F667" s="79" t="s">
        <v>809</v>
      </c>
      <c r="G667" s="39">
        <v>0</v>
      </c>
      <c r="H667" s="39">
        <v>0</v>
      </c>
    </row>
    <row r="668" spans="1:8" x14ac:dyDescent="0.25">
      <c r="A668" s="96"/>
      <c r="B668" s="96"/>
      <c r="C668" s="79"/>
      <c r="D668" s="82"/>
      <c r="E668" s="79"/>
      <c r="F668" s="79"/>
      <c r="G668" s="39">
        <v>0</v>
      </c>
      <c r="H668" s="39">
        <v>0</v>
      </c>
    </row>
    <row r="669" spans="1:8" x14ac:dyDescent="0.25">
      <c r="A669" s="96"/>
      <c r="B669" s="96"/>
      <c r="C669" s="79"/>
      <c r="D669" s="82"/>
      <c r="E669" s="79"/>
      <c r="F669" s="79"/>
      <c r="G669" s="39"/>
      <c r="H669" s="39">
        <v>0</v>
      </c>
    </row>
    <row r="670" spans="1:8" x14ac:dyDescent="0.25">
      <c r="A670" s="96" t="s">
        <v>1567</v>
      </c>
      <c r="B670" s="96" t="s">
        <v>811</v>
      </c>
      <c r="C670" s="79" t="s">
        <v>807</v>
      </c>
      <c r="D670" s="79" t="s">
        <v>808</v>
      </c>
      <c r="E670" s="79" t="s">
        <v>784</v>
      </c>
      <c r="F670" s="79" t="s">
        <v>809</v>
      </c>
      <c r="G670" s="39">
        <v>0</v>
      </c>
      <c r="H670" s="39">
        <v>0</v>
      </c>
    </row>
    <row r="671" spans="1:8" x14ac:dyDescent="0.25">
      <c r="A671" s="96"/>
      <c r="B671" s="96"/>
      <c r="C671" s="79"/>
      <c r="D671" s="82"/>
      <c r="E671" s="79"/>
      <c r="F671" s="79"/>
      <c r="G671" s="39">
        <v>0</v>
      </c>
      <c r="H671" s="39">
        <v>0</v>
      </c>
    </row>
    <row r="672" spans="1:8" x14ac:dyDescent="0.25">
      <c r="A672" s="96"/>
      <c r="B672" s="96"/>
      <c r="C672" s="79"/>
      <c r="D672" s="82"/>
      <c r="E672" s="79"/>
      <c r="F672" s="79"/>
      <c r="G672" s="39"/>
      <c r="H672" s="39">
        <v>0</v>
      </c>
    </row>
    <row r="673" spans="1:8" x14ac:dyDescent="0.25">
      <c r="A673" s="96" t="s">
        <v>1567</v>
      </c>
      <c r="B673" s="95" t="s">
        <v>812</v>
      </c>
      <c r="C673" s="83" t="s">
        <v>807</v>
      </c>
      <c r="D673" s="83" t="s">
        <v>808</v>
      </c>
      <c r="E673" s="83" t="s">
        <v>784</v>
      </c>
      <c r="F673" s="79" t="s">
        <v>809</v>
      </c>
      <c r="G673" s="38">
        <v>0</v>
      </c>
      <c r="H673" s="38">
        <v>0</v>
      </c>
    </row>
    <row r="674" spans="1:8" x14ac:dyDescent="0.25">
      <c r="A674" s="96"/>
      <c r="B674" s="95"/>
      <c r="C674" s="83"/>
      <c r="D674" s="81"/>
      <c r="E674" s="83"/>
      <c r="F674" s="79"/>
      <c r="G674" s="38">
        <v>0</v>
      </c>
      <c r="H674" s="38">
        <v>0</v>
      </c>
    </row>
    <row r="675" spans="1:8" x14ac:dyDescent="0.25">
      <c r="A675" s="96"/>
      <c r="B675" s="95"/>
      <c r="C675" s="83"/>
      <c r="D675" s="81"/>
      <c r="E675" s="83"/>
      <c r="F675" s="79"/>
      <c r="G675" s="38"/>
      <c r="H675" s="38">
        <v>0</v>
      </c>
    </row>
    <row r="676" spans="1:8" ht="35.1" customHeight="1" x14ac:dyDescent="0.25">
      <c r="A676" s="96" t="s">
        <v>1567</v>
      </c>
      <c r="B676" s="96" t="s">
        <v>813</v>
      </c>
      <c r="C676" s="79" t="s">
        <v>814</v>
      </c>
      <c r="D676" s="79" t="s">
        <v>815</v>
      </c>
      <c r="E676" s="79" t="s">
        <v>784</v>
      </c>
      <c r="F676" s="79" t="s">
        <v>105</v>
      </c>
      <c r="G676" s="39">
        <v>0</v>
      </c>
      <c r="H676" s="39">
        <v>0</v>
      </c>
    </row>
    <row r="677" spans="1:8" ht="35.1" customHeight="1" x14ac:dyDescent="0.25">
      <c r="A677" s="96"/>
      <c r="B677" s="96"/>
      <c r="C677" s="79"/>
      <c r="D677" s="82"/>
      <c r="E677" s="79"/>
      <c r="F677" s="79"/>
      <c r="G677" s="39">
        <v>0</v>
      </c>
      <c r="H677" s="39">
        <v>0</v>
      </c>
    </row>
    <row r="678" spans="1:8" ht="35.1" customHeight="1" x14ac:dyDescent="0.25">
      <c r="A678" s="96"/>
      <c r="B678" s="96"/>
      <c r="C678" s="79"/>
      <c r="D678" s="82"/>
      <c r="E678" s="79"/>
      <c r="F678" s="79"/>
      <c r="G678" s="39"/>
      <c r="H678" s="39">
        <v>0</v>
      </c>
    </row>
    <row r="679" spans="1:8" x14ac:dyDescent="0.25">
      <c r="A679" s="96" t="s">
        <v>1567</v>
      </c>
      <c r="B679" s="96" t="s">
        <v>816</v>
      </c>
      <c r="C679" s="79" t="s">
        <v>801</v>
      </c>
      <c r="D679" s="79" t="s">
        <v>817</v>
      </c>
      <c r="E679" s="79" t="s">
        <v>784</v>
      </c>
      <c r="F679" s="79" t="s">
        <v>148</v>
      </c>
      <c r="G679" s="39">
        <v>0</v>
      </c>
      <c r="H679" s="39">
        <v>0</v>
      </c>
    </row>
    <row r="680" spans="1:8" x14ac:dyDescent="0.25">
      <c r="A680" s="96"/>
      <c r="B680" s="96"/>
      <c r="C680" s="79"/>
      <c r="D680" s="82"/>
      <c r="E680" s="79"/>
      <c r="F680" s="79"/>
      <c r="G680" s="39">
        <v>0</v>
      </c>
      <c r="H680" s="39">
        <v>0</v>
      </c>
    </row>
    <row r="681" spans="1:8" x14ac:dyDescent="0.25">
      <c r="A681" s="96"/>
      <c r="B681" s="96"/>
      <c r="C681" s="79"/>
      <c r="D681" s="82"/>
      <c r="E681" s="79"/>
      <c r="F681" s="79"/>
      <c r="G681" s="39"/>
      <c r="H681" s="39">
        <v>0</v>
      </c>
    </row>
    <row r="682" spans="1:8" ht="20.100000000000001" customHeight="1" x14ac:dyDescent="0.25">
      <c r="A682" s="95" t="s">
        <v>780</v>
      </c>
      <c r="B682" s="96" t="s">
        <v>818</v>
      </c>
      <c r="C682" s="79" t="s">
        <v>819</v>
      </c>
      <c r="D682" s="79" t="s">
        <v>819</v>
      </c>
      <c r="E682" s="79" t="s">
        <v>784</v>
      </c>
      <c r="F682" s="79" t="s">
        <v>820</v>
      </c>
      <c r="G682" s="39">
        <v>0</v>
      </c>
      <c r="H682" s="39">
        <v>0</v>
      </c>
    </row>
    <row r="683" spans="1:8" ht="20.100000000000001" customHeight="1" x14ac:dyDescent="0.25">
      <c r="A683" s="95"/>
      <c r="B683" s="96"/>
      <c r="C683" s="79"/>
      <c r="D683" s="79"/>
      <c r="E683" s="79"/>
      <c r="F683" s="79"/>
      <c r="G683" s="39">
        <v>0</v>
      </c>
      <c r="H683" s="39">
        <v>0</v>
      </c>
    </row>
    <row r="684" spans="1:8" ht="20.100000000000001" customHeight="1" x14ac:dyDescent="0.25">
      <c r="A684" s="95"/>
      <c r="B684" s="96"/>
      <c r="C684" s="79"/>
      <c r="D684" s="79"/>
      <c r="E684" s="79"/>
      <c r="F684" s="79"/>
      <c r="G684" s="39"/>
      <c r="H684" s="39">
        <v>0</v>
      </c>
    </row>
    <row r="685" spans="1:8" ht="20.100000000000001" customHeight="1" x14ac:dyDescent="0.25">
      <c r="A685" s="96" t="s">
        <v>1567</v>
      </c>
      <c r="B685" s="96" t="s">
        <v>821</v>
      </c>
      <c r="C685" s="79" t="s">
        <v>782</v>
      </c>
      <c r="D685" s="79" t="s">
        <v>822</v>
      </c>
      <c r="E685" s="79" t="s">
        <v>784</v>
      </c>
      <c r="F685" s="79" t="s">
        <v>475</v>
      </c>
      <c r="G685" s="39">
        <v>0</v>
      </c>
      <c r="H685" s="39">
        <v>0</v>
      </c>
    </row>
    <row r="686" spans="1:8" ht="20.100000000000001" customHeight="1" x14ac:dyDescent="0.25">
      <c r="A686" s="96"/>
      <c r="B686" s="96"/>
      <c r="C686" s="79"/>
      <c r="D686" s="82"/>
      <c r="E686" s="79"/>
      <c r="F686" s="79"/>
      <c r="G686" s="39">
        <v>0</v>
      </c>
      <c r="H686" s="39">
        <v>0</v>
      </c>
    </row>
    <row r="687" spans="1:8" ht="20.100000000000001" customHeight="1" x14ac:dyDescent="0.25">
      <c r="A687" s="96"/>
      <c r="B687" s="96"/>
      <c r="C687" s="79"/>
      <c r="D687" s="82"/>
      <c r="E687" s="79"/>
      <c r="F687" s="79"/>
      <c r="G687" s="39"/>
      <c r="H687" s="39">
        <v>0</v>
      </c>
    </row>
    <row r="688" spans="1:8" x14ac:dyDescent="0.25">
      <c r="A688" s="96" t="s">
        <v>1567</v>
      </c>
      <c r="B688" s="96" t="s">
        <v>823</v>
      </c>
      <c r="C688" s="79" t="s">
        <v>801</v>
      </c>
      <c r="D688" s="79" t="s">
        <v>63</v>
      </c>
      <c r="E688" s="79" t="s">
        <v>784</v>
      </c>
      <c r="F688" s="79" t="s">
        <v>824</v>
      </c>
      <c r="G688" s="39">
        <v>0</v>
      </c>
      <c r="H688" s="39">
        <v>0</v>
      </c>
    </row>
    <row r="689" spans="1:8" x14ac:dyDescent="0.25">
      <c r="A689" s="96"/>
      <c r="B689" s="96"/>
      <c r="C689" s="79"/>
      <c r="D689" s="82"/>
      <c r="E689" s="79"/>
      <c r="F689" s="79"/>
      <c r="G689" s="39">
        <v>0</v>
      </c>
      <c r="H689" s="39">
        <v>0</v>
      </c>
    </row>
    <row r="690" spans="1:8" x14ac:dyDescent="0.25">
      <c r="A690" s="96"/>
      <c r="B690" s="96"/>
      <c r="C690" s="79"/>
      <c r="D690" s="82"/>
      <c r="E690" s="79"/>
      <c r="F690" s="79"/>
      <c r="G690" s="39"/>
      <c r="H690" s="39">
        <v>0</v>
      </c>
    </row>
    <row r="691" spans="1:8" x14ac:dyDescent="0.25">
      <c r="A691" s="95" t="s">
        <v>825</v>
      </c>
      <c r="B691" s="95" t="s">
        <v>826</v>
      </c>
      <c r="C691" s="83" t="s">
        <v>827</v>
      </c>
      <c r="D691" s="83" t="s">
        <v>828</v>
      </c>
      <c r="E691" s="83" t="s">
        <v>784</v>
      </c>
      <c r="F691" s="79" t="s">
        <v>829</v>
      </c>
      <c r="G691" s="38">
        <v>1350.75</v>
      </c>
      <c r="H691" s="38">
        <v>2371</v>
      </c>
    </row>
    <row r="692" spans="1:8" x14ac:dyDescent="0.25">
      <c r="A692" s="95"/>
      <c r="B692" s="95"/>
      <c r="C692" s="83"/>
      <c r="D692" s="81"/>
      <c r="E692" s="83"/>
      <c r="F692" s="79"/>
      <c r="G692" s="38">
        <v>981</v>
      </c>
      <c r="H692" s="38">
        <v>0</v>
      </c>
    </row>
    <row r="693" spans="1:8" x14ac:dyDescent="0.25">
      <c r="A693" s="95"/>
      <c r="B693" s="95"/>
      <c r="C693" s="83"/>
      <c r="D693" s="81"/>
      <c r="E693" s="83"/>
      <c r="F693" s="79"/>
      <c r="G693" s="38"/>
      <c r="H693" s="38">
        <v>0</v>
      </c>
    </row>
    <row r="694" spans="1:8" x14ac:dyDescent="0.25">
      <c r="A694" s="78" t="s">
        <v>830</v>
      </c>
      <c r="B694" s="78" t="s">
        <v>831</v>
      </c>
      <c r="C694" s="78" t="s">
        <v>832</v>
      </c>
      <c r="D694" s="78" t="s">
        <v>833</v>
      </c>
      <c r="E694" s="82" t="s">
        <v>834</v>
      </c>
      <c r="F694" s="78" t="s">
        <v>181</v>
      </c>
      <c r="G694" s="32">
        <v>0</v>
      </c>
      <c r="H694" s="32">
        <v>0</v>
      </c>
    </row>
    <row r="695" spans="1:8" x14ac:dyDescent="0.25">
      <c r="A695" s="82"/>
      <c r="B695" s="82"/>
      <c r="C695" s="82"/>
      <c r="D695" s="82"/>
      <c r="E695" s="82"/>
      <c r="F695" s="78"/>
      <c r="G695" s="40">
        <v>0</v>
      </c>
      <c r="H695" s="32">
        <v>0</v>
      </c>
    </row>
    <row r="696" spans="1:8" x14ac:dyDescent="0.25">
      <c r="A696" s="82"/>
      <c r="B696" s="82"/>
      <c r="C696" s="82"/>
      <c r="D696" s="82"/>
      <c r="E696" s="82"/>
      <c r="F696" s="78"/>
      <c r="G696" s="32"/>
      <c r="H696" s="32">
        <v>0</v>
      </c>
    </row>
    <row r="697" spans="1:8" x14ac:dyDescent="0.25">
      <c r="A697" s="78" t="s">
        <v>830</v>
      </c>
      <c r="B697" s="78" t="s">
        <v>835</v>
      </c>
      <c r="C697" s="78" t="s">
        <v>836</v>
      </c>
      <c r="D697" s="78" t="s">
        <v>112</v>
      </c>
      <c r="E697" s="82" t="s">
        <v>834</v>
      </c>
      <c r="F697" s="78" t="s">
        <v>837</v>
      </c>
      <c r="G697" s="32">
        <v>0</v>
      </c>
      <c r="H697" s="32">
        <v>0</v>
      </c>
    </row>
    <row r="698" spans="1:8" x14ac:dyDescent="0.25">
      <c r="A698" s="82"/>
      <c r="B698" s="82"/>
      <c r="C698" s="82"/>
      <c r="D698" s="82"/>
      <c r="E698" s="82"/>
      <c r="F698" s="78"/>
      <c r="G698" s="40">
        <v>980</v>
      </c>
      <c r="H698" s="32">
        <v>0</v>
      </c>
    </row>
    <row r="699" spans="1:8" x14ac:dyDescent="0.25">
      <c r="A699" s="82"/>
      <c r="B699" s="82"/>
      <c r="C699" s="82"/>
      <c r="D699" s="82"/>
      <c r="E699" s="82"/>
      <c r="F699" s="78"/>
      <c r="G699" s="32"/>
      <c r="H699" s="32">
        <v>0</v>
      </c>
    </row>
    <row r="700" spans="1:8" x14ac:dyDescent="0.25">
      <c r="A700" s="78" t="s">
        <v>830</v>
      </c>
      <c r="B700" s="78" t="s">
        <v>838</v>
      </c>
      <c r="C700" s="78" t="s">
        <v>836</v>
      </c>
      <c r="D700" s="78" t="s">
        <v>112</v>
      </c>
      <c r="E700" s="82" t="s">
        <v>834</v>
      </c>
      <c r="F700" s="78" t="s">
        <v>292</v>
      </c>
      <c r="G700" s="32">
        <v>0</v>
      </c>
      <c r="H700" s="32">
        <v>0</v>
      </c>
    </row>
    <row r="701" spans="1:8" x14ac:dyDescent="0.25">
      <c r="A701" s="82"/>
      <c r="B701" s="82"/>
      <c r="C701" s="82"/>
      <c r="D701" s="82"/>
      <c r="E701" s="82"/>
      <c r="F701" s="78"/>
      <c r="G701" s="40">
        <v>960</v>
      </c>
      <c r="H701" s="32">
        <v>0</v>
      </c>
    </row>
    <row r="702" spans="1:8" x14ac:dyDescent="0.25">
      <c r="A702" s="82"/>
      <c r="B702" s="82"/>
      <c r="C702" s="82"/>
      <c r="D702" s="82"/>
      <c r="E702" s="82"/>
      <c r="F702" s="78"/>
      <c r="G702" s="32"/>
      <c r="H702" s="32">
        <v>0</v>
      </c>
    </row>
    <row r="703" spans="1:8" x14ac:dyDescent="0.25">
      <c r="A703" s="78" t="s">
        <v>830</v>
      </c>
      <c r="B703" s="78" t="s">
        <v>839</v>
      </c>
      <c r="C703" s="78" t="s">
        <v>836</v>
      </c>
      <c r="D703" s="78" t="s">
        <v>112</v>
      </c>
      <c r="E703" s="82" t="s">
        <v>834</v>
      </c>
      <c r="F703" s="78" t="s">
        <v>296</v>
      </c>
      <c r="G703" s="32">
        <v>0</v>
      </c>
      <c r="H703" s="32">
        <v>0</v>
      </c>
    </row>
    <row r="704" spans="1:8" x14ac:dyDescent="0.25">
      <c r="A704" s="82"/>
      <c r="B704" s="82"/>
      <c r="C704" s="82"/>
      <c r="D704" s="82"/>
      <c r="E704" s="82"/>
      <c r="F704" s="78"/>
      <c r="G704" s="40">
        <v>960</v>
      </c>
      <c r="H704" s="32">
        <v>0</v>
      </c>
    </row>
    <row r="705" spans="1:8" x14ac:dyDescent="0.25">
      <c r="A705" s="82"/>
      <c r="B705" s="82"/>
      <c r="C705" s="82"/>
      <c r="D705" s="82"/>
      <c r="E705" s="82"/>
      <c r="F705" s="78"/>
      <c r="G705" s="32"/>
      <c r="H705" s="32">
        <v>0</v>
      </c>
    </row>
    <row r="706" spans="1:8" x14ac:dyDescent="0.25">
      <c r="A706" s="78" t="s">
        <v>830</v>
      </c>
      <c r="B706" s="78" t="s">
        <v>840</v>
      </c>
      <c r="C706" s="78" t="s">
        <v>836</v>
      </c>
      <c r="D706" s="78" t="s">
        <v>112</v>
      </c>
      <c r="E706" s="82" t="s">
        <v>834</v>
      </c>
      <c r="F706" s="78" t="s">
        <v>148</v>
      </c>
      <c r="G706" s="32">
        <v>0</v>
      </c>
      <c r="H706" s="32">
        <v>0</v>
      </c>
    </row>
    <row r="707" spans="1:8" x14ac:dyDescent="0.25">
      <c r="A707" s="82"/>
      <c r="B707" s="82"/>
      <c r="C707" s="82"/>
      <c r="D707" s="82"/>
      <c r="E707" s="82"/>
      <c r="F707" s="78"/>
      <c r="G707" s="40">
        <v>960</v>
      </c>
      <c r="H707" s="32">
        <v>0</v>
      </c>
    </row>
    <row r="708" spans="1:8" x14ac:dyDescent="0.25">
      <c r="A708" s="82"/>
      <c r="B708" s="82"/>
      <c r="C708" s="82"/>
      <c r="D708" s="82"/>
      <c r="E708" s="82"/>
      <c r="F708" s="78"/>
      <c r="G708" s="32"/>
      <c r="H708" s="32">
        <v>0</v>
      </c>
    </row>
    <row r="709" spans="1:8" x14ac:dyDescent="0.25">
      <c r="A709" s="78" t="s">
        <v>830</v>
      </c>
      <c r="B709" s="78" t="s">
        <v>841</v>
      </c>
      <c r="C709" s="78" t="s">
        <v>836</v>
      </c>
      <c r="D709" s="78" t="s">
        <v>112</v>
      </c>
      <c r="E709" s="82" t="s">
        <v>834</v>
      </c>
      <c r="F709" s="78" t="s">
        <v>212</v>
      </c>
      <c r="G709" s="32">
        <v>0</v>
      </c>
      <c r="H709" s="32">
        <v>0</v>
      </c>
    </row>
    <row r="710" spans="1:8" x14ac:dyDescent="0.25">
      <c r="A710" s="82"/>
      <c r="B710" s="82"/>
      <c r="C710" s="82"/>
      <c r="D710" s="82"/>
      <c r="E710" s="82"/>
      <c r="F710" s="78"/>
      <c r="G710" s="40">
        <v>960</v>
      </c>
      <c r="H710" s="32">
        <v>0</v>
      </c>
    </row>
    <row r="711" spans="1:8" x14ac:dyDescent="0.25">
      <c r="A711" s="82"/>
      <c r="B711" s="82"/>
      <c r="C711" s="82"/>
      <c r="D711" s="82"/>
      <c r="E711" s="82"/>
      <c r="F711" s="78"/>
      <c r="G711" s="32"/>
      <c r="H711" s="32">
        <v>0</v>
      </c>
    </row>
    <row r="712" spans="1:8" x14ac:dyDescent="0.25">
      <c r="A712" s="78" t="s">
        <v>830</v>
      </c>
      <c r="B712" s="78" t="s">
        <v>842</v>
      </c>
      <c r="C712" s="78" t="s">
        <v>843</v>
      </c>
      <c r="D712" s="78" t="s">
        <v>843</v>
      </c>
      <c r="E712" s="82" t="s">
        <v>834</v>
      </c>
      <c r="F712" s="78" t="s">
        <v>844</v>
      </c>
      <c r="G712" s="32">
        <v>0</v>
      </c>
      <c r="H712" s="32">
        <v>0</v>
      </c>
    </row>
    <row r="713" spans="1:8" x14ac:dyDescent="0.25">
      <c r="A713" s="82"/>
      <c r="B713" s="82"/>
      <c r="C713" s="82"/>
      <c r="D713" s="82"/>
      <c r="E713" s="82"/>
      <c r="F713" s="78"/>
      <c r="G713" s="40">
        <v>960</v>
      </c>
      <c r="H713" s="32">
        <v>0</v>
      </c>
    </row>
    <row r="714" spans="1:8" x14ac:dyDescent="0.25">
      <c r="A714" s="82"/>
      <c r="B714" s="82"/>
      <c r="C714" s="82"/>
      <c r="D714" s="82"/>
      <c r="E714" s="82"/>
      <c r="F714" s="78"/>
      <c r="G714" s="32"/>
      <c r="H714" s="32">
        <v>0</v>
      </c>
    </row>
    <row r="715" spans="1:8" x14ac:dyDescent="0.25">
      <c r="A715" s="78" t="s">
        <v>845</v>
      </c>
      <c r="B715" s="78" t="s">
        <v>846</v>
      </c>
      <c r="C715" s="78" t="s">
        <v>843</v>
      </c>
      <c r="D715" s="78" t="s">
        <v>843</v>
      </c>
      <c r="E715" s="82" t="s">
        <v>834</v>
      </c>
      <c r="F715" s="78" t="s">
        <v>847</v>
      </c>
      <c r="G715" s="32">
        <v>2199.12</v>
      </c>
      <c r="H715" s="32">
        <f>3463+3283.09</f>
        <v>6746.09</v>
      </c>
    </row>
    <row r="716" spans="1:8" x14ac:dyDescent="0.25">
      <c r="A716" s="82"/>
      <c r="B716" s="82"/>
      <c r="C716" s="82"/>
      <c r="D716" s="82"/>
      <c r="E716" s="82"/>
      <c r="F716" s="78"/>
      <c r="G716" s="40">
        <f>960+960</f>
        <v>1920</v>
      </c>
      <c r="H716" s="32">
        <v>0</v>
      </c>
    </row>
    <row r="717" spans="1:8" x14ac:dyDescent="0.25">
      <c r="A717" s="82"/>
      <c r="B717" s="82"/>
      <c r="C717" s="82"/>
      <c r="D717" s="82"/>
      <c r="E717" s="82"/>
      <c r="F717" s="78"/>
      <c r="G717" s="32"/>
      <c r="H717" s="32">
        <v>0</v>
      </c>
    </row>
    <row r="718" spans="1:8" x14ac:dyDescent="0.25">
      <c r="A718" s="78" t="s">
        <v>830</v>
      </c>
      <c r="B718" s="78" t="s">
        <v>848</v>
      </c>
      <c r="C718" s="78" t="s">
        <v>849</v>
      </c>
      <c r="D718" s="78" t="s">
        <v>355</v>
      </c>
      <c r="E718" s="82" t="s">
        <v>834</v>
      </c>
      <c r="F718" s="78" t="s">
        <v>97</v>
      </c>
      <c r="G718" s="32">
        <v>0</v>
      </c>
      <c r="H718" s="32">
        <v>0</v>
      </c>
    </row>
    <row r="719" spans="1:8" x14ac:dyDescent="0.25">
      <c r="A719" s="82"/>
      <c r="B719" s="82"/>
      <c r="C719" s="82"/>
      <c r="D719" s="82"/>
      <c r="E719" s="82"/>
      <c r="F719" s="82"/>
      <c r="G719" s="40">
        <v>600</v>
      </c>
      <c r="H719" s="32">
        <v>0</v>
      </c>
    </row>
    <row r="720" spans="1:8" x14ac:dyDescent="0.25">
      <c r="A720" s="82"/>
      <c r="B720" s="82"/>
      <c r="C720" s="82"/>
      <c r="D720" s="82"/>
      <c r="E720" s="82"/>
      <c r="F720" s="82"/>
      <c r="G720" s="32"/>
      <c r="H720" s="32">
        <v>0</v>
      </c>
    </row>
    <row r="721" spans="1:8" x14ac:dyDescent="0.25">
      <c r="A721" s="78" t="s">
        <v>830</v>
      </c>
      <c r="B721" s="83" t="s">
        <v>850</v>
      </c>
      <c r="C721" s="78" t="s">
        <v>849</v>
      </c>
      <c r="D721" s="78" t="s">
        <v>355</v>
      </c>
      <c r="E721" s="82" t="s">
        <v>834</v>
      </c>
      <c r="F721" s="78" t="s">
        <v>97</v>
      </c>
      <c r="G721" s="32">
        <v>0</v>
      </c>
      <c r="H721" s="32">
        <v>0</v>
      </c>
    </row>
    <row r="722" spans="1:8" x14ac:dyDescent="0.25">
      <c r="A722" s="82"/>
      <c r="B722" s="83"/>
      <c r="C722" s="82"/>
      <c r="D722" s="82"/>
      <c r="E722" s="82"/>
      <c r="F722" s="82"/>
      <c r="G722" s="40">
        <v>600</v>
      </c>
      <c r="H722" s="32">
        <v>0</v>
      </c>
    </row>
    <row r="723" spans="1:8" x14ac:dyDescent="0.25">
      <c r="A723" s="82"/>
      <c r="B723" s="83"/>
      <c r="C723" s="82"/>
      <c r="D723" s="82"/>
      <c r="E723" s="82"/>
      <c r="F723" s="82"/>
      <c r="G723" s="32"/>
      <c r="H723" s="32">
        <v>0</v>
      </c>
    </row>
    <row r="724" spans="1:8" ht="24.95" customHeight="1" x14ac:dyDescent="0.25">
      <c r="A724" s="78" t="s">
        <v>830</v>
      </c>
      <c r="B724" s="78" t="s">
        <v>831</v>
      </c>
      <c r="C724" s="78" t="s">
        <v>851</v>
      </c>
      <c r="D724" s="78" t="s">
        <v>851</v>
      </c>
      <c r="E724" s="82" t="s">
        <v>834</v>
      </c>
      <c r="F724" s="78" t="s">
        <v>97</v>
      </c>
      <c r="G724" s="32">
        <v>0</v>
      </c>
      <c r="H724" s="32">
        <v>0</v>
      </c>
    </row>
    <row r="725" spans="1:8" ht="24.95" customHeight="1" x14ac:dyDescent="0.25">
      <c r="A725" s="82"/>
      <c r="B725" s="82"/>
      <c r="C725" s="82"/>
      <c r="D725" s="82"/>
      <c r="E725" s="82"/>
      <c r="F725" s="82"/>
      <c r="G725" s="40">
        <v>0</v>
      </c>
      <c r="H725" s="32">
        <v>0</v>
      </c>
    </row>
    <row r="726" spans="1:8" ht="24.95" customHeight="1" x14ac:dyDescent="0.25">
      <c r="A726" s="82"/>
      <c r="B726" s="82"/>
      <c r="C726" s="82"/>
      <c r="D726" s="82"/>
      <c r="E726" s="82"/>
      <c r="F726" s="82"/>
      <c r="G726" s="32"/>
      <c r="H726" s="32">
        <v>0</v>
      </c>
    </row>
    <row r="727" spans="1:8" x14ac:dyDescent="0.25">
      <c r="A727" s="78" t="s">
        <v>852</v>
      </c>
      <c r="B727" s="78" t="s">
        <v>853</v>
      </c>
      <c r="C727" s="78" t="s">
        <v>854</v>
      </c>
      <c r="D727" s="78" t="s">
        <v>855</v>
      </c>
      <c r="E727" s="82" t="s">
        <v>834</v>
      </c>
      <c r="F727" s="78" t="s">
        <v>809</v>
      </c>
      <c r="G727" s="32">
        <v>4399.34</v>
      </c>
      <c r="H727" s="32">
        <v>2642</v>
      </c>
    </row>
    <row r="728" spans="1:8" x14ac:dyDescent="0.25">
      <c r="A728" s="82"/>
      <c r="B728" s="78"/>
      <c r="C728" s="82"/>
      <c r="D728" s="82"/>
      <c r="E728" s="82"/>
      <c r="F728" s="82"/>
      <c r="G728" s="40">
        <v>1000</v>
      </c>
      <c r="H728" s="32">
        <v>144</v>
      </c>
    </row>
    <row r="729" spans="1:8" x14ac:dyDescent="0.25">
      <c r="A729" s="82"/>
      <c r="B729" s="78"/>
      <c r="C729" s="82"/>
      <c r="D729" s="82"/>
      <c r="E729" s="82"/>
      <c r="F729" s="82"/>
      <c r="G729" s="32"/>
      <c r="H729" s="32">
        <v>0</v>
      </c>
    </row>
    <row r="730" spans="1:8" x14ac:dyDescent="0.25">
      <c r="A730" s="78" t="s">
        <v>856</v>
      </c>
      <c r="B730" s="78" t="s">
        <v>857</v>
      </c>
      <c r="C730" s="78" t="s">
        <v>854</v>
      </c>
      <c r="D730" s="78" t="s">
        <v>855</v>
      </c>
      <c r="E730" s="82" t="s">
        <v>834</v>
      </c>
      <c r="F730" s="78" t="s">
        <v>809</v>
      </c>
      <c r="G730" s="32">
        <v>3889.01</v>
      </c>
      <c r="H730" s="32">
        <f>2642+2336</f>
        <v>4978</v>
      </c>
    </row>
    <row r="731" spans="1:8" x14ac:dyDescent="0.25">
      <c r="A731" s="82"/>
      <c r="B731" s="78"/>
      <c r="C731" s="82"/>
      <c r="D731" s="82"/>
      <c r="E731" s="82"/>
      <c r="F731" s="82"/>
      <c r="G731" s="40">
        <v>0</v>
      </c>
      <c r="H731" s="32">
        <v>0</v>
      </c>
    </row>
    <row r="732" spans="1:8" x14ac:dyDescent="0.25">
      <c r="A732" s="82"/>
      <c r="B732" s="78"/>
      <c r="C732" s="82"/>
      <c r="D732" s="82"/>
      <c r="E732" s="82"/>
      <c r="F732" s="82"/>
      <c r="G732" s="32"/>
      <c r="H732" s="32">
        <v>0</v>
      </c>
    </row>
    <row r="733" spans="1:8" x14ac:dyDescent="0.25">
      <c r="A733" s="78" t="s">
        <v>858</v>
      </c>
      <c r="B733" s="78" t="s">
        <v>859</v>
      </c>
      <c r="C733" s="78" t="s">
        <v>854</v>
      </c>
      <c r="D733" s="78" t="s">
        <v>855</v>
      </c>
      <c r="E733" s="82" t="s">
        <v>834</v>
      </c>
      <c r="F733" s="78" t="s">
        <v>809</v>
      </c>
      <c r="G733" s="32">
        <v>4399.34</v>
      </c>
      <c r="H733" s="32">
        <f>2642+821</f>
        <v>3463</v>
      </c>
    </row>
    <row r="734" spans="1:8" x14ac:dyDescent="0.25">
      <c r="A734" s="82"/>
      <c r="B734" s="78"/>
      <c r="C734" s="82"/>
      <c r="D734" s="82"/>
      <c r="E734" s="82"/>
      <c r="F734" s="82"/>
      <c r="G734" s="40">
        <v>1000</v>
      </c>
      <c r="H734" s="32">
        <v>0</v>
      </c>
    </row>
    <row r="735" spans="1:8" x14ac:dyDescent="0.25">
      <c r="A735" s="82"/>
      <c r="B735" s="78"/>
      <c r="C735" s="82"/>
      <c r="D735" s="82"/>
      <c r="E735" s="82"/>
      <c r="F735" s="82"/>
      <c r="G735" s="32"/>
      <c r="H735" s="32">
        <v>0</v>
      </c>
    </row>
    <row r="736" spans="1:8" x14ac:dyDescent="0.25">
      <c r="A736" s="78" t="s">
        <v>830</v>
      </c>
      <c r="B736" s="78" t="s">
        <v>860</v>
      </c>
      <c r="C736" s="78" t="s">
        <v>854</v>
      </c>
      <c r="D736" s="78" t="s">
        <v>855</v>
      </c>
      <c r="E736" s="82" t="s">
        <v>834</v>
      </c>
      <c r="F736" s="78" t="s">
        <v>809</v>
      </c>
      <c r="G736" s="32">
        <v>0</v>
      </c>
      <c r="H736" s="32">
        <v>0</v>
      </c>
    </row>
    <row r="737" spans="1:8" x14ac:dyDescent="0.25">
      <c r="A737" s="82"/>
      <c r="B737" s="78"/>
      <c r="C737" s="82"/>
      <c r="D737" s="82"/>
      <c r="E737" s="82"/>
      <c r="F737" s="82"/>
      <c r="G737" s="40">
        <v>1000</v>
      </c>
      <c r="H737" s="32">
        <v>0</v>
      </c>
    </row>
    <row r="738" spans="1:8" x14ac:dyDescent="0.25">
      <c r="A738" s="82"/>
      <c r="B738" s="78"/>
      <c r="C738" s="82"/>
      <c r="D738" s="82"/>
      <c r="E738" s="82"/>
      <c r="F738" s="82"/>
      <c r="G738" s="32"/>
      <c r="H738" s="32">
        <v>0</v>
      </c>
    </row>
    <row r="739" spans="1:8" x14ac:dyDescent="0.25">
      <c r="A739" s="78" t="s">
        <v>861</v>
      </c>
      <c r="B739" s="78" t="s">
        <v>862</v>
      </c>
      <c r="C739" s="78" t="s">
        <v>854</v>
      </c>
      <c r="D739" s="78" t="s">
        <v>855</v>
      </c>
      <c r="E739" s="82" t="s">
        <v>834</v>
      </c>
      <c r="F739" s="78" t="s">
        <v>809</v>
      </c>
      <c r="G739" s="32">
        <v>3889.01</v>
      </c>
      <c r="H739" s="32">
        <f>2642+856</f>
        <v>3498</v>
      </c>
    </row>
    <row r="740" spans="1:8" x14ac:dyDescent="0.25">
      <c r="A740" s="82"/>
      <c r="B740" s="78"/>
      <c r="C740" s="82"/>
      <c r="D740" s="82"/>
      <c r="E740" s="82"/>
      <c r="F740" s="82"/>
      <c r="G740" s="40">
        <v>1000</v>
      </c>
      <c r="H740" s="32">
        <v>0</v>
      </c>
    </row>
    <row r="741" spans="1:8" x14ac:dyDescent="0.25">
      <c r="A741" s="82"/>
      <c r="B741" s="78"/>
      <c r="C741" s="82"/>
      <c r="D741" s="82"/>
      <c r="E741" s="82"/>
      <c r="F741" s="82"/>
      <c r="G741" s="32"/>
      <c r="H741" s="32">
        <v>0</v>
      </c>
    </row>
    <row r="742" spans="1:8" x14ac:dyDescent="0.25">
      <c r="A742" s="78" t="s">
        <v>863</v>
      </c>
      <c r="B742" s="78" t="s">
        <v>864</v>
      </c>
      <c r="C742" s="78" t="s">
        <v>854</v>
      </c>
      <c r="D742" s="78" t="s">
        <v>855</v>
      </c>
      <c r="E742" s="82" t="s">
        <v>834</v>
      </c>
      <c r="F742" s="78" t="s">
        <v>809</v>
      </c>
      <c r="G742" s="32">
        <v>3601.34</v>
      </c>
      <c r="H742" s="32">
        <v>2642</v>
      </c>
    </row>
    <row r="743" spans="1:8" x14ac:dyDescent="0.25">
      <c r="A743" s="82"/>
      <c r="B743" s="78"/>
      <c r="C743" s="82"/>
      <c r="D743" s="82"/>
      <c r="E743" s="82"/>
      <c r="F743" s="82"/>
      <c r="G743" s="40">
        <v>1000</v>
      </c>
      <c r="H743" s="32">
        <v>0</v>
      </c>
    </row>
    <row r="744" spans="1:8" x14ac:dyDescent="0.25">
      <c r="A744" s="82"/>
      <c r="B744" s="78"/>
      <c r="C744" s="82"/>
      <c r="D744" s="82"/>
      <c r="E744" s="82"/>
      <c r="F744" s="82"/>
      <c r="G744" s="32"/>
      <c r="H744" s="32">
        <v>0</v>
      </c>
    </row>
    <row r="745" spans="1:8" x14ac:dyDescent="0.25">
      <c r="A745" s="78" t="s">
        <v>865</v>
      </c>
      <c r="B745" s="78" t="s">
        <v>866</v>
      </c>
      <c r="C745" s="78" t="s">
        <v>854</v>
      </c>
      <c r="D745" s="78" t="s">
        <v>855</v>
      </c>
      <c r="E745" s="82" t="s">
        <v>834</v>
      </c>
      <c r="F745" s="78" t="s">
        <v>809</v>
      </c>
      <c r="G745" s="32">
        <v>4339.34</v>
      </c>
      <c r="H745" s="32">
        <f>9464.1+1722.66</f>
        <v>11186.76</v>
      </c>
    </row>
    <row r="746" spans="1:8" x14ac:dyDescent="0.25">
      <c r="A746" s="82"/>
      <c r="B746" s="78"/>
      <c r="C746" s="82"/>
      <c r="D746" s="82"/>
      <c r="E746" s="82"/>
      <c r="F746" s="82"/>
      <c r="G746" s="40">
        <v>1000</v>
      </c>
      <c r="H746" s="32">
        <v>0</v>
      </c>
    </row>
    <row r="747" spans="1:8" x14ac:dyDescent="0.25">
      <c r="A747" s="82"/>
      <c r="B747" s="78"/>
      <c r="C747" s="82"/>
      <c r="D747" s="82"/>
      <c r="E747" s="82"/>
      <c r="F747" s="82"/>
      <c r="G747" s="32"/>
      <c r="H747" s="32">
        <v>0</v>
      </c>
    </row>
    <row r="748" spans="1:8" x14ac:dyDescent="0.25">
      <c r="A748" s="78" t="s">
        <v>830</v>
      </c>
      <c r="B748" s="78" t="s">
        <v>841</v>
      </c>
      <c r="C748" s="78" t="s">
        <v>854</v>
      </c>
      <c r="D748" s="78" t="s">
        <v>855</v>
      </c>
      <c r="E748" s="82" t="s">
        <v>834</v>
      </c>
      <c r="F748" s="78" t="s">
        <v>809</v>
      </c>
      <c r="G748" s="32">
        <v>0</v>
      </c>
      <c r="H748" s="32">
        <v>0</v>
      </c>
    </row>
    <row r="749" spans="1:8" x14ac:dyDescent="0.25">
      <c r="A749" s="82"/>
      <c r="B749" s="78"/>
      <c r="C749" s="82"/>
      <c r="D749" s="82"/>
      <c r="E749" s="82"/>
      <c r="F749" s="82"/>
      <c r="G749" s="40">
        <v>1000</v>
      </c>
      <c r="H749" s="32">
        <v>0</v>
      </c>
    </row>
    <row r="750" spans="1:8" x14ac:dyDescent="0.25">
      <c r="A750" s="82"/>
      <c r="B750" s="78"/>
      <c r="C750" s="82"/>
      <c r="D750" s="82"/>
      <c r="E750" s="82"/>
      <c r="F750" s="82"/>
      <c r="G750" s="32"/>
      <c r="H750" s="32">
        <v>0</v>
      </c>
    </row>
    <row r="751" spans="1:8" x14ac:dyDescent="0.25">
      <c r="A751" s="78" t="s">
        <v>867</v>
      </c>
      <c r="B751" s="78" t="s">
        <v>868</v>
      </c>
      <c r="C751" s="78" t="s">
        <v>854</v>
      </c>
      <c r="D751" s="78" t="s">
        <v>855</v>
      </c>
      <c r="E751" s="82" t="s">
        <v>834</v>
      </c>
      <c r="F751" s="78" t="s">
        <v>809</v>
      </c>
      <c r="G751" s="32">
        <v>4399.34</v>
      </c>
      <c r="H751" s="32">
        <v>2642</v>
      </c>
    </row>
    <row r="752" spans="1:8" x14ac:dyDescent="0.25">
      <c r="A752" s="82"/>
      <c r="B752" s="78"/>
      <c r="C752" s="82"/>
      <c r="D752" s="82"/>
      <c r="E752" s="82"/>
      <c r="F752" s="82"/>
      <c r="G752" s="40">
        <v>1000</v>
      </c>
      <c r="H752" s="32">
        <v>0</v>
      </c>
    </row>
    <row r="753" spans="1:8" x14ac:dyDescent="0.25">
      <c r="A753" s="82"/>
      <c r="B753" s="78"/>
      <c r="C753" s="82"/>
      <c r="D753" s="82"/>
      <c r="E753" s="82"/>
      <c r="F753" s="82"/>
      <c r="G753" s="32"/>
      <c r="H753" s="32">
        <v>0</v>
      </c>
    </row>
    <row r="754" spans="1:8" x14ac:dyDescent="0.25">
      <c r="A754" s="78" t="s">
        <v>869</v>
      </c>
      <c r="B754" s="78" t="s">
        <v>870</v>
      </c>
      <c r="C754" s="78" t="s">
        <v>854</v>
      </c>
      <c r="D754" s="78" t="s">
        <v>855</v>
      </c>
      <c r="E754" s="82" t="s">
        <v>834</v>
      </c>
      <c r="F754" s="78" t="s">
        <v>809</v>
      </c>
      <c r="G754" s="32">
        <v>4399.34</v>
      </c>
      <c r="H754" s="32">
        <v>5430</v>
      </c>
    </row>
    <row r="755" spans="1:8" x14ac:dyDescent="0.25">
      <c r="A755" s="82"/>
      <c r="B755" s="78"/>
      <c r="C755" s="82"/>
      <c r="D755" s="82"/>
      <c r="E755" s="82"/>
      <c r="F755" s="82"/>
      <c r="G755" s="40">
        <v>1000</v>
      </c>
      <c r="H755" s="32">
        <v>0</v>
      </c>
    </row>
    <row r="756" spans="1:8" x14ac:dyDescent="0.25">
      <c r="A756" s="82"/>
      <c r="B756" s="78"/>
      <c r="C756" s="82"/>
      <c r="D756" s="82"/>
      <c r="E756" s="82"/>
      <c r="F756" s="82"/>
      <c r="G756" s="32"/>
      <c r="H756" s="32">
        <v>0</v>
      </c>
    </row>
    <row r="757" spans="1:8" x14ac:dyDescent="0.25">
      <c r="A757" s="78" t="s">
        <v>871</v>
      </c>
      <c r="B757" s="78" t="s">
        <v>872</v>
      </c>
      <c r="C757" s="78" t="s">
        <v>854</v>
      </c>
      <c r="D757" s="78" t="s">
        <v>855</v>
      </c>
      <c r="E757" s="82" t="s">
        <v>834</v>
      </c>
      <c r="F757" s="78" t="s">
        <v>809</v>
      </c>
      <c r="G757" s="32">
        <v>0</v>
      </c>
      <c r="H757" s="32">
        <v>2642</v>
      </c>
    </row>
    <row r="758" spans="1:8" x14ac:dyDescent="0.25">
      <c r="A758" s="82"/>
      <c r="B758" s="78"/>
      <c r="C758" s="82"/>
      <c r="D758" s="82"/>
      <c r="E758" s="82"/>
      <c r="F758" s="82"/>
      <c r="G758" s="40">
        <v>0</v>
      </c>
      <c r="H758" s="32">
        <v>0</v>
      </c>
    </row>
    <row r="759" spans="1:8" x14ac:dyDescent="0.25">
      <c r="A759" s="82"/>
      <c r="B759" s="78"/>
      <c r="C759" s="82"/>
      <c r="D759" s="82"/>
      <c r="E759" s="82"/>
      <c r="F759" s="82"/>
      <c r="G759" s="32"/>
      <c r="H759" s="32">
        <v>0</v>
      </c>
    </row>
    <row r="760" spans="1:8" x14ac:dyDescent="0.25">
      <c r="A760" s="78" t="s">
        <v>873</v>
      </c>
      <c r="B760" s="78" t="s">
        <v>874</v>
      </c>
      <c r="C760" s="78" t="s">
        <v>854</v>
      </c>
      <c r="D760" s="78" t="s">
        <v>855</v>
      </c>
      <c r="E760" s="82" t="s">
        <v>834</v>
      </c>
      <c r="F760" s="78" t="s">
        <v>809</v>
      </c>
      <c r="G760" s="32">
        <v>4399.34</v>
      </c>
      <c r="H760" s="32">
        <v>2642</v>
      </c>
    </row>
    <row r="761" spans="1:8" x14ac:dyDescent="0.25">
      <c r="A761" s="82"/>
      <c r="B761" s="78"/>
      <c r="C761" s="82"/>
      <c r="D761" s="82"/>
      <c r="E761" s="82"/>
      <c r="F761" s="82"/>
      <c r="G761" s="40">
        <v>1000</v>
      </c>
      <c r="H761" s="32">
        <v>0</v>
      </c>
    </row>
    <row r="762" spans="1:8" x14ac:dyDescent="0.25">
      <c r="A762" s="82"/>
      <c r="B762" s="78"/>
      <c r="C762" s="82"/>
      <c r="D762" s="82"/>
      <c r="E762" s="82"/>
      <c r="F762" s="82"/>
      <c r="G762" s="32"/>
      <c r="H762" s="32">
        <v>0</v>
      </c>
    </row>
    <row r="763" spans="1:8" x14ac:dyDescent="0.25">
      <c r="A763" s="83" t="s">
        <v>875</v>
      </c>
      <c r="B763" s="79" t="s">
        <v>876</v>
      </c>
      <c r="C763" s="83" t="s">
        <v>754</v>
      </c>
      <c r="D763" s="83" t="s">
        <v>877</v>
      </c>
      <c r="E763" s="83" t="s">
        <v>878</v>
      </c>
      <c r="F763" s="97" t="s">
        <v>879</v>
      </c>
      <c r="G763" s="13">
        <v>1913</v>
      </c>
      <c r="H763" s="13">
        <v>4468</v>
      </c>
    </row>
    <row r="764" spans="1:8" x14ac:dyDescent="0.25">
      <c r="A764" s="83"/>
      <c r="B764" s="79"/>
      <c r="C764" s="83"/>
      <c r="D764" s="83"/>
      <c r="E764" s="83"/>
      <c r="F764" s="97"/>
      <c r="G764" s="13">
        <v>443.03</v>
      </c>
      <c r="H764" s="13">
        <v>208</v>
      </c>
    </row>
    <row r="765" spans="1:8" x14ac:dyDescent="0.25">
      <c r="A765" s="83"/>
      <c r="B765" s="79"/>
      <c r="C765" s="83"/>
      <c r="D765" s="83"/>
      <c r="E765" s="83"/>
      <c r="F765" s="97"/>
      <c r="G765" s="41"/>
      <c r="H765" s="13">
        <v>0</v>
      </c>
    </row>
    <row r="766" spans="1:8" x14ac:dyDescent="0.25">
      <c r="A766" s="83" t="s">
        <v>880</v>
      </c>
      <c r="B766" s="79" t="s">
        <v>881</v>
      </c>
      <c r="C766" s="83" t="s">
        <v>754</v>
      </c>
      <c r="D766" s="83" t="s">
        <v>882</v>
      </c>
      <c r="E766" s="83" t="s">
        <v>878</v>
      </c>
      <c r="F766" s="97" t="s">
        <v>883</v>
      </c>
      <c r="G766" s="13">
        <v>0</v>
      </c>
      <c r="H766" s="13">
        <v>0</v>
      </c>
    </row>
    <row r="767" spans="1:8" x14ac:dyDescent="0.25">
      <c r="A767" s="83"/>
      <c r="B767" s="79"/>
      <c r="C767" s="83"/>
      <c r="D767" s="83"/>
      <c r="E767" s="83"/>
      <c r="F767" s="97"/>
      <c r="G767" s="13">
        <v>600</v>
      </c>
      <c r="H767" s="13">
        <v>0</v>
      </c>
    </row>
    <row r="768" spans="1:8" x14ac:dyDescent="0.25">
      <c r="A768" s="83"/>
      <c r="B768" s="79"/>
      <c r="C768" s="83"/>
      <c r="D768" s="83"/>
      <c r="E768" s="83"/>
      <c r="F768" s="97"/>
      <c r="G768" s="41"/>
      <c r="H768" s="13">
        <v>0</v>
      </c>
    </row>
    <row r="769" spans="1:8" x14ac:dyDescent="0.25">
      <c r="A769" s="83" t="s">
        <v>880</v>
      </c>
      <c r="B769" s="79" t="s">
        <v>884</v>
      </c>
      <c r="C769" s="83" t="s">
        <v>754</v>
      </c>
      <c r="D769" s="83" t="s">
        <v>60</v>
      </c>
      <c r="E769" s="83" t="s">
        <v>878</v>
      </c>
      <c r="F769" s="97" t="s">
        <v>64</v>
      </c>
      <c r="G769" s="13">
        <v>0</v>
      </c>
      <c r="H769" s="13">
        <v>0</v>
      </c>
    </row>
    <row r="770" spans="1:8" x14ac:dyDescent="0.25">
      <c r="A770" s="83"/>
      <c r="B770" s="79"/>
      <c r="C770" s="83"/>
      <c r="D770" s="83"/>
      <c r="E770" s="83"/>
      <c r="F770" s="97"/>
      <c r="G770" s="13">
        <v>600</v>
      </c>
      <c r="H770" s="13">
        <v>0</v>
      </c>
    </row>
    <row r="771" spans="1:8" x14ac:dyDescent="0.25">
      <c r="A771" s="83"/>
      <c r="B771" s="79"/>
      <c r="C771" s="83"/>
      <c r="D771" s="83"/>
      <c r="E771" s="83"/>
      <c r="F771" s="97"/>
      <c r="G771" s="41"/>
      <c r="H771" s="13">
        <v>0</v>
      </c>
    </row>
    <row r="772" spans="1:8" x14ac:dyDescent="0.25">
      <c r="A772" s="83" t="s">
        <v>880</v>
      </c>
      <c r="B772" s="79" t="s">
        <v>885</v>
      </c>
      <c r="C772" s="83" t="s">
        <v>886</v>
      </c>
      <c r="D772" s="83" t="s">
        <v>887</v>
      </c>
      <c r="E772" s="83" t="s">
        <v>878</v>
      </c>
      <c r="F772" s="97" t="s">
        <v>97</v>
      </c>
      <c r="G772" s="13">
        <v>0</v>
      </c>
      <c r="H772" s="13">
        <v>0</v>
      </c>
    </row>
    <row r="773" spans="1:8" x14ac:dyDescent="0.25">
      <c r="A773" s="83"/>
      <c r="B773" s="79"/>
      <c r="C773" s="83"/>
      <c r="D773" s="83"/>
      <c r="E773" s="83"/>
      <c r="F773" s="97"/>
      <c r="G773" s="13">
        <v>0</v>
      </c>
      <c r="H773" s="13">
        <v>0</v>
      </c>
    </row>
    <row r="774" spans="1:8" x14ac:dyDescent="0.25">
      <c r="A774" s="83"/>
      <c r="B774" s="79"/>
      <c r="C774" s="83"/>
      <c r="D774" s="83"/>
      <c r="E774" s="83"/>
      <c r="F774" s="97"/>
      <c r="G774" s="41"/>
      <c r="H774" s="13">
        <v>0</v>
      </c>
    </row>
    <row r="775" spans="1:8" x14ac:dyDescent="0.25">
      <c r="A775" s="83" t="s">
        <v>880</v>
      </c>
      <c r="B775" s="79" t="s">
        <v>888</v>
      </c>
      <c r="C775" s="83" t="s">
        <v>886</v>
      </c>
      <c r="D775" s="83" t="s">
        <v>887</v>
      </c>
      <c r="E775" s="79" t="s">
        <v>878</v>
      </c>
      <c r="F775" s="97" t="s">
        <v>97</v>
      </c>
      <c r="G775" s="40">
        <v>0</v>
      </c>
      <c r="H775" s="40">
        <v>0</v>
      </c>
    </row>
    <row r="776" spans="1:8" x14ac:dyDescent="0.25">
      <c r="A776" s="83"/>
      <c r="B776" s="79"/>
      <c r="C776" s="83"/>
      <c r="D776" s="83"/>
      <c r="E776" s="79"/>
      <c r="F776" s="97"/>
      <c r="G776" s="40">
        <v>0</v>
      </c>
      <c r="H776" s="40">
        <v>0</v>
      </c>
    </row>
    <row r="777" spans="1:8" x14ac:dyDescent="0.25">
      <c r="A777" s="83"/>
      <c r="B777" s="79"/>
      <c r="C777" s="83"/>
      <c r="D777" s="83"/>
      <c r="E777" s="79"/>
      <c r="F777" s="97"/>
      <c r="G777" s="42"/>
      <c r="H777" s="40">
        <v>0</v>
      </c>
    </row>
    <row r="778" spans="1:8" x14ac:dyDescent="0.25">
      <c r="A778" s="83" t="s">
        <v>880</v>
      </c>
      <c r="B778" s="79" t="s">
        <v>889</v>
      </c>
      <c r="C778" s="83" t="s">
        <v>886</v>
      </c>
      <c r="D778" s="83" t="s">
        <v>887</v>
      </c>
      <c r="E778" s="83" t="s">
        <v>878</v>
      </c>
      <c r="F778" s="97" t="s">
        <v>97</v>
      </c>
      <c r="G778" s="13">
        <v>0</v>
      </c>
      <c r="H778" s="13">
        <v>0</v>
      </c>
    </row>
    <row r="779" spans="1:8" x14ac:dyDescent="0.25">
      <c r="A779" s="83"/>
      <c r="B779" s="79"/>
      <c r="C779" s="83"/>
      <c r="D779" s="83"/>
      <c r="E779" s="83"/>
      <c r="F779" s="97"/>
      <c r="G779" s="13">
        <v>0</v>
      </c>
      <c r="H779" s="13">
        <v>0</v>
      </c>
    </row>
    <row r="780" spans="1:8" x14ac:dyDescent="0.25">
      <c r="A780" s="83"/>
      <c r="B780" s="79"/>
      <c r="C780" s="83"/>
      <c r="D780" s="83"/>
      <c r="E780" s="83"/>
      <c r="F780" s="97"/>
      <c r="G780" s="41"/>
      <c r="H780" s="13">
        <v>0</v>
      </c>
    </row>
    <row r="781" spans="1:8" ht="15" customHeight="1" x14ac:dyDescent="0.25">
      <c r="A781" s="78" t="s">
        <v>890</v>
      </c>
      <c r="B781" s="78" t="s">
        <v>891</v>
      </c>
      <c r="C781" s="78" t="s">
        <v>892</v>
      </c>
      <c r="D781" s="78" t="s">
        <v>895</v>
      </c>
      <c r="E781" s="82" t="s">
        <v>893</v>
      </c>
      <c r="F781" s="78" t="s">
        <v>894</v>
      </c>
      <c r="G781" s="40">
        <v>7037.24</v>
      </c>
      <c r="H781" s="40">
        <v>5873</v>
      </c>
    </row>
    <row r="782" spans="1:8" x14ac:dyDescent="0.25">
      <c r="A782" s="82"/>
      <c r="B782" s="82"/>
      <c r="C782" s="82"/>
      <c r="D782" s="78"/>
      <c r="E782" s="82"/>
      <c r="F782" s="82"/>
      <c r="G782" s="40">
        <f>671+1000+1000+563</f>
        <v>3234</v>
      </c>
      <c r="H782" s="40">
        <v>0</v>
      </c>
    </row>
    <row r="783" spans="1:8" x14ac:dyDescent="0.25">
      <c r="A783" s="82"/>
      <c r="B783" s="82"/>
      <c r="C783" s="82"/>
      <c r="D783" s="78"/>
      <c r="E783" s="82"/>
      <c r="F783" s="82"/>
      <c r="G783" s="40">
        <v>0</v>
      </c>
      <c r="H783" s="40">
        <v>0</v>
      </c>
    </row>
    <row r="784" spans="1:8" ht="15" customHeight="1" x14ac:dyDescent="0.25">
      <c r="A784" s="78" t="s">
        <v>896</v>
      </c>
      <c r="B784" s="78" t="s">
        <v>874</v>
      </c>
      <c r="C784" s="78" t="s">
        <v>897</v>
      </c>
      <c r="D784" s="78" t="s">
        <v>899</v>
      </c>
      <c r="E784" s="82" t="s">
        <v>893</v>
      </c>
      <c r="F784" s="79" t="s">
        <v>898</v>
      </c>
      <c r="G784" s="40">
        <v>0</v>
      </c>
      <c r="H784" s="32">
        <v>6226</v>
      </c>
    </row>
    <row r="785" spans="1:8" x14ac:dyDescent="0.25">
      <c r="A785" s="82"/>
      <c r="B785" s="82"/>
      <c r="C785" s="82"/>
      <c r="D785" s="78"/>
      <c r="E785" s="82"/>
      <c r="F785" s="85"/>
      <c r="G785" s="32">
        <v>1000</v>
      </c>
      <c r="H785" s="32">
        <v>0</v>
      </c>
    </row>
    <row r="786" spans="1:8" x14ac:dyDescent="0.25">
      <c r="A786" s="82"/>
      <c r="B786" s="82"/>
      <c r="C786" s="82"/>
      <c r="D786" s="78"/>
      <c r="E786" s="82"/>
      <c r="F786" s="85"/>
      <c r="G786" s="32">
        <v>0</v>
      </c>
      <c r="H786" s="32">
        <v>0</v>
      </c>
    </row>
    <row r="787" spans="1:8" ht="15" customHeight="1" x14ac:dyDescent="0.25">
      <c r="A787" s="78" t="s">
        <v>900</v>
      </c>
      <c r="B787" s="78" t="s">
        <v>901</v>
      </c>
      <c r="C787" s="78" t="s">
        <v>897</v>
      </c>
      <c r="D787" s="78" t="s">
        <v>903</v>
      </c>
      <c r="E787" s="82" t="s">
        <v>893</v>
      </c>
      <c r="F787" s="78" t="s">
        <v>902</v>
      </c>
      <c r="G787" s="32">
        <v>2011.22</v>
      </c>
      <c r="H787" s="32">
        <v>0</v>
      </c>
    </row>
    <row r="788" spans="1:8" x14ac:dyDescent="0.25">
      <c r="A788" s="82"/>
      <c r="B788" s="82"/>
      <c r="C788" s="82"/>
      <c r="D788" s="78"/>
      <c r="E788" s="82"/>
      <c r="F788" s="82"/>
      <c r="G788" s="40">
        <v>0</v>
      </c>
      <c r="H788" s="32">
        <v>401</v>
      </c>
    </row>
    <row r="789" spans="1:8" x14ac:dyDescent="0.25">
      <c r="A789" s="82"/>
      <c r="B789" s="82"/>
      <c r="C789" s="82"/>
      <c r="D789" s="78"/>
      <c r="E789" s="82"/>
      <c r="F789" s="82"/>
      <c r="G789" s="32">
        <v>0</v>
      </c>
      <c r="H789" s="32">
        <v>0</v>
      </c>
    </row>
    <row r="790" spans="1:8" ht="15" customHeight="1" x14ac:dyDescent="0.25">
      <c r="A790" s="78" t="s">
        <v>904</v>
      </c>
      <c r="B790" s="78" t="s">
        <v>905</v>
      </c>
      <c r="C790" s="78" t="s">
        <v>897</v>
      </c>
      <c r="D790" s="78" t="s">
        <v>907</v>
      </c>
      <c r="E790" s="82" t="s">
        <v>893</v>
      </c>
      <c r="F790" s="78" t="s">
        <v>906</v>
      </c>
      <c r="G790" s="40">
        <v>2550.2199999999998</v>
      </c>
      <c r="H790" s="32">
        <v>5163</v>
      </c>
    </row>
    <row r="791" spans="1:8" x14ac:dyDescent="0.25">
      <c r="A791" s="82"/>
      <c r="B791" s="82"/>
      <c r="C791" s="82"/>
      <c r="D791" s="78"/>
      <c r="E791" s="82"/>
      <c r="F791" s="82"/>
      <c r="G791" s="40">
        <f>896+178.4</f>
        <v>1074.4000000000001</v>
      </c>
      <c r="H791" s="32">
        <v>0</v>
      </c>
    </row>
    <row r="792" spans="1:8" x14ac:dyDescent="0.25">
      <c r="A792" s="82"/>
      <c r="B792" s="82"/>
      <c r="C792" s="82"/>
      <c r="D792" s="78"/>
      <c r="E792" s="82"/>
      <c r="F792" s="82"/>
      <c r="G792" s="32">
        <v>0</v>
      </c>
      <c r="H792" s="32">
        <v>0</v>
      </c>
    </row>
    <row r="793" spans="1:8" ht="15" customHeight="1" x14ac:dyDescent="0.25">
      <c r="A793" s="78" t="s">
        <v>908</v>
      </c>
      <c r="B793" s="79" t="s">
        <v>909</v>
      </c>
      <c r="C793" s="78" t="s">
        <v>897</v>
      </c>
      <c r="D793" s="78" t="s">
        <v>911</v>
      </c>
      <c r="E793" s="82" t="s">
        <v>893</v>
      </c>
      <c r="F793" s="78" t="s">
        <v>910</v>
      </c>
      <c r="G793" s="40">
        <v>1890</v>
      </c>
      <c r="H793" s="40">
        <v>0</v>
      </c>
    </row>
    <row r="794" spans="1:8" x14ac:dyDescent="0.25">
      <c r="A794" s="82"/>
      <c r="B794" s="85"/>
      <c r="C794" s="82"/>
      <c r="D794" s="78"/>
      <c r="E794" s="82"/>
      <c r="F794" s="82"/>
      <c r="G794" s="40">
        <v>721.04</v>
      </c>
      <c r="H794" s="32">
        <f>46+46+410+1271.71+1000</f>
        <v>2773.71</v>
      </c>
    </row>
    <row r="795" spans="1:8" x14ac:dyDescent="0.25">
      <c r="A795" s="82"/>
      <c r="B795" s="85"/>
      <c r="C795" s="82"/>
      <c r="D795" s="78"/>
      <c r="E795" s="82"/>
      <c r="F795" s="82"/>
      <c r="G795" s="32">
        <v>0</v>
      </c>
      <c r="H795" s="32">
        <v>0</v>
      </c>
    </row>
    <row r="796" spans="1:8" ht="15" customHeight="1" x14ac:dyDescent="0.25">
      <c r="A796" s="78" t="s">
        <v>1567</v>
      </c>
      <c r="B796" s="78" t="s">
        <v>912</v>
      </c>
      <c r="C796" s="78" t="s">
        <v>913</v>
      </c>
      <c r="D796" s="78" t="s">
        <v>915</v>
      </c>
      <c r="E796" s="82" t="s">
        <v>893</v>
      </c>
      <c r="F796" s="78" t="s">
        <v>914</v>
      </c>
      <c r="G796" s="40">
        <v>0</v>
      </c>
      <c r="H796" s="32">
        <v>0</v>
      </c>
    </row>
    <row r="797" spans="1:8" x14ac:dyDescent="0.25">
      <c r="A797" s="82"/>
      <c r="B797" s="82"/>
      <c r="C797" s="82"/>
      <c r="D797" s="78"/>
      <c r="E797" s="82"/>
      <c r="F797" s="82"/>
      <c r="G797" s="40">
        <v>0</v>
      </c>
      <c r="H797" s="32">
        <v>0</v>
      </c>
    </row>
    <row r="798" spans="1:8" x14ac:dyDescent="0.25">
      <c r="A798" s="82"/>
      <c r="B798" s="82"/>
      <c r="C798" s="82"/>
      <c r="D798" s="78"/>
      <c r="E798" s="82"/>
      <c r="F798" s="82"/>
      <c r="G798" s="32">
        <v>0</v>
      </c>
      <c r="H798" s="32">
        <v>0</v>
      </c>
    </row>
    <row r="799" spans="1:8" ht="24.95" customHeight="1" x14ac:dyDescent="0.25">
      <c r="A799" s="78" t="s">
        <v>1567</v>
      </c>
      <c r="B799" s="78" t="s">
        <v>916</v>
      </c>
      <c r="C799" s="78" t="s">
        <v>917</v>
      </c>
      <c r="D799" s="78" t="s">
        <v>917</v>
      </c>
      <c r="E799" s="82" t="s">
        <v>893</v>
      </c>
      <c r="F799" s="79" t="s">
        <v>918</v>
      </c>
      <c r="G799" s="32">
        <v>0</v>
      </c>
      <c r="H799" s="32">
        <v>0</v>
      </c>
    </row>
    <row r="800" spans="1:8" ht="24.95" customHeight="1" x14ac:dyDescent="0.25">
      <c r="A800" s="82"/>
      <c r="B800" s="82"/>
      <c r="C800" s="82"/>
      <c r="D800" s="82"/>
      <c r="E800" s="82"/>
      <c r="F800" s="85"/>
      <c r="G800" s="40">
        <v>0</v>
      </c>
      <c r="H800" s="32">
        <v>0</v>
      </c>
    </row>
    <row r="801" spans="1:8" ht="24.95" customHeight="1" x14ac:dyDescent="0.25">
      <c r="A801" s="82"/>
      <c r="B801" s="82"/>
      <c r="C801" s="82"/>
      <c r="D801" s="82"/>
      <c r="E801" s="82"/>
      <c r="F801" s="85"/>
      <c r="G801" s="32">
        <v>0</v>
      </c>
      <c r="H801" s="32">
        <v>0</v>
      </c>
    </row>
    <row r="802" spans="1:8" ht="42.75" x14ac:dyDescent="0.25">
      <c r="A802" s="4" t="s">
        <v>1567</v>
      </c>
      <c r="B802" s="4" t="s">
        <v>919</v>
      </c>
      <c r="C802" s="8" t="s">
        <v>920</v>
      </c>
      <c r="D802" s="4" t="s">
        <v>584</v>
      </c>
      <c r="E802" s="4" t="s">
        <v>921</v>
      </c>
      <c r="F802" s="5">
        <v>2</v>
      </c>
      <c r="G802" s="6" t="s">
        <v>922</v>
      </c>
      <c r="H802" s="6" t="s">
        <v>923</v>
      </c>
    </row>
    <row r="803" spans="1:8" ht="42.75" x14ac:dyDescent="0.25">
      <c r="A803" s="4" t="s">
        <v>924</v>
      </c>
      <c r="B803" s="4" t="s">
        <v>925</v>
      </c>
      <c r="C803" s="4" t="s">
        <v>268</v>
      </c>
      <c r="D803" s="4" t="s">
        <v>926</v>
      </c>
      <c r="E803" s="4" t="s">
        <v>921</v>
      </c>
      <c r="F803" s="4" t="s">
        <v>927</v>
      </c>
      <c r="G803" s="6" t="s">
        <v>928</v>
      </c>
      <c r="H803" s="6" t="s">
        <v>929</v>
      </c>
    </row>
    <row r="804" spans="1:8" ht="42.75" x14ac:dyDescent="0.25">
      <c r="A804" s="4" t="s">
        <v>1567</v>
      </c>
      <c r="B804" s="4" t="s">
        <v>930</v>
      </c>
      <c r="C804" s="4" t="s">
        <v>931</v>
      </c>
      <c r="D804" s="4" t="s">
        <v>932</v>
      </c>
      <c r="E804" s="4" t="s">
        <v>921</v>
      </c>
      <c r="F804" s="5">
        <v>9</v>
      </c>
      <c r="G804" s="6" t="s">
        <v>922</v>
      </c>
      <c r="H804" s="6" t="s">
        <v>923</v>
      </c>
    </row>
    <row r="805" spans="1:8" ht="42.75" x14ac:dyDescent="0.25">
      <c r="A805" s="4" t="s">
        <v>933</v>
      </c>
      <c r="B805" s="4" t="s">
        <v>934</v>
      </c>
      <c r="C805" s="4" t="s">
        <v>935</v>
      </c>
      <c r="D805" s="4" t="s">
        <v>936</v>
      </c>
      <c r="E805" s="4" t="s">
        <v>921</v>
      </c>
      <c r="F805" s="5">
        <v>10</v>
      </c>
      <c r="G805" s="6" t="s">
        <v>937</v>
      </c>
      <c r="H805" s="6" t="s">
        <v>938</v>
      </c>
    </row>
    <row r="806" spans="1:8" ht="42.75" x14ac:dyDescent="0.25">
      <c r="A806" s="4" t="s">
        <v>939</v>
      </c>
      <c r="B806" s="4" t="s">
        <v>940</v>
      </c>
      <c r="C806" s="4" t="s">
        <v>268</v>
      </c>
      <c r="D806" s="4" t="s">
        <v>926</v>
      </c>
      <c r="E806" s="4" t="s">
        <v>921</v>
      </c>
      <c r="F806" s="5" t="s">
        <v>941</v>
      </c>
      <c r="G806" s="6" t="s">
        <v>942</v>
      </c>
      <c r="H806" s="6" t="s">
        <v>943</v>
      </c>
    </row>
    <row r="807" spans="1:8" ht="42.75" x14ac:dyDescent="0.25">
      <c r="A807" s="4" t="s">
        <v>944</v>
      </c>
      <c r="B807" s="4" t="s">
        <v>945</v>
      </c>
      <c r="C807" s="4" t="s">
        <v>946</v>
      </c>
      <c r="D807" s="4" t="s">
        <v>947</v>
      </c>
      <c r="E807" s="4" t="s">
        <v>921</v>
      </c>
      <c r="F807" s="5">
        <v>15</v>
      </c>
      <c r="G807" s="6" t="s">
        <v>948</v>
      </c>
      <c r="H807" s="6" t="s">
        <v>949</v>
      </c>
    </row>
    <row r="808" spans="1:8" ht="42.75" x14ac:dyDescent="0.25">
      <c r="A808" s="4" t="s">
        <v>950</v>
      </c>
      <c r="B808" s="4" t="s">
        <v>951</v>
      </c>
      <c r="C808" s="4" t="s">
        <v>268</v>
      </c>
      <c r="D808" s="4" t="s">
        <v>926</v>
      </c>
      <c r="E808" s="4" t="s">
        <v>921</v>
      </c>
      <c r="F808" s="5" t="s">
        <v>952</v>
      </c>
      <c r="G808" s="6" t="s">
        <v>953</v>
      </c>
      <c r="H808" s="6" t="s">
        <v>954</v>
      </c>
    </row>
    <row r="809" spans="1:8" ht="57" x14ac:dyDescent="0.25">
      <c r="A809" s="4" t="s">
        <v>955</v>
      </c>
      <c r="B809" s="4" t="s">
        <v>956</v>
      </c>
      <c r="C809" s="4" t="s">
        <v>957</v>
      </c>
      <c r="D809" s="4" t="s">
        <v>958</v>
      </c>
      <c r="E809" s="4" t="s">
        <v>921</v>
      </c>
      <c r="F809" s="5">
        <v>19</v>
      </c>
      <c r="G809" s="6" t="s">
        <v>959</v>
      </c>
      <c r="H809" s="6" t="s">
        <v>960</v>
      </c>
    </row>
    <row r="810" spans="1:8" ht="57" x14ac:dyDescent="0.25">
      <c r="A810" s="4" t="s">
        <v>1567</v>
      </c>
      <c r="B810" s="4" t="s">
        <v>961</v>
      </c>
      <c r="C810" s="4" t="s">
        <v>957</v>
      </c>
      <c r="D810" s="4" t="s">
        <v>958</v>
      </c>
      <c r="E810" s="4" t="s">
        <v>921</v>
      </c>
      <c r="F810" s="5">
        <v>19</v>
      </c>
      <c r="G810" s="6" t="s">
        <v>922</v>
      </c>
      <c r="H810" s="6" t="s">
        <v>923</v>
      </c>
    </row>
    <row r="811" spans="1:8" ht="71.25" x14ac:dyDescent="0.25">
      <c r="A811" s="4" t="s">
        <v>962</v>
      </c>
      <c r="B811" s="4" t="s">
        <v>951</v>
      </c>
      <c r="C811" s="4" t="s">
        <v>963</v>
      </c>
      <c r="D811" s="4" t="s">
        <v>964</v>
      </c>
      <c r="E811" s="4" t="s">
        <v>921</v>
      </c>
      <c r="F811" s="5">
        <v>22</v>
      </c>
      <c r="G811" s="6" t="s">
        <v>965</v>
      </c>
      <c r="H811" s="6" t="s">
        <v>966</v>
      </c>
    </row>
    <row r="812" spans="1:8" ht="42.75" x14ac:dyDescent="0.25">
      <c r="A812" s="4" t="s">
        <v>1567</v>
      </c>
      <c r="B812" s="4" t="s">
        <v>967</v>
      </c>
      <c r="C812" s="4" t="s">
        <v>968</v>
      </c>
      <c r="D812" s="4" t="s">
        <v>787</v>
      </c>
      <c r="E812" s="4" t="s">
        <v>921</v>
      </c>
      <c r="F812" s="5">
        <v>24</v>
      </c>
      <c r="G812" s="6" t="s">
        <v>922</v>
      </c>
      <c r="H812" s="6" t="s">
        <v>923</v>
      </c>
    </row>
    <row r="813" spans="1:8" ht="42.75" x14ac:dyDescent="0.25">
      <c r="A813" s="4" t="s">
        <v>969</v>
      </c>
      <c r="B813" s="4" t="s">
        <v>970</v>
      </c>
      <c r="C813" s="4" t="s">
        <v>268</v>
      </c>
      <c r="D813" s="4" t="s">
        <v>926</v>
      </c>
      <c r="E813" s="4" t="s">
        <v>921</v>
      </c>
      <c r="F813" s="5" t="s">
        <v>971</v>
      </c>
      <c r="G813" s="6" t="s">
        <v>972</v>
      </c>
      <c r="H813" s="6" t="s">
        <v>973</v>
      </c>
    </row>
    <row r="814" spans="1:8" ht="42.75" x14ac:dyDescent="0.25">
      <c r="A814" s="4" t="s">
        <v>974</v>
      </c>
      <c r="B814" s="4" t="s">
        <v>975</v>
      </c>
      <c r="C814" s="4" t="s">
        <v>968</v>
      </c>
      <c r="D814" s="4" t="s">
        <v>787</v>
      </c>
      <c r="E814" s="4" t="s">
        <v>921</v>
      </c>
      <c r="F814" s="5" t="s">
        <v>976</v>
      </c>
      <c r="G814" s="6" t="s">
        <v>977</v>
      </c>
      <c r="H814" s="6" t="s">
        <v>978</v>
      </c>
    </row>
    <row r="815" spans="1:8" x14ac:dyDescent="0.25">
      <c r="A815" s="79" t="s">
        <v>1567</v>
      </c>
      <c r="B815" s="79" t="s">
        <v>979</v>
      </c>
      <c r="C815" s="79" t="s">
        <v>116</v>
      </c>
      <c r="D815" s="79" t="s">
        <v>980</v>
      </c>
      <c r="E815" s="78" t="s">
        <v>981</v>
      </c>
      <c r="F815" s="79" t="s">
        <v>11</v>
      </c>
      <c r="G815" s="43"/>
      <c r="H815" s="43"/>
    </row>
    <row r="816" spans="1:8" x14ac:dyDescent="0.25">
      <c r="A816" s="79"/>
      <c r="B816" s="79"/>
      <c r="C816" s="79"/>
      <c r="D816" s="79"/>
      <c r="E816" s="78"/>
      <c r="F816" s="79"/>
      <c r="G816" s="43"/>
      <c r="H816" s="43"/>
    </row>
    <row r="817" spans="1:8" x14ac:dyDescent="0.25">
      <c r="A817" s="61" t="s">
        <v>982</v>
      </c>
      <c r="B817" s="79" t="s">
        <v>983</v>
      </c>
      <c r="C817" s="79" t="s">
        <v>134</v>
      </c>
      <c r="D817" s="79" t="s">
        <v>112</v>
      </c>
      <c r="E817" s="78" t="s">
        <v>981</v>
      </c>
      <c r="F817" s="79" t="s">
        <v>16</v>
      </c>
      <c r="G817" s="43">
        <v>1863.2</v>
      </c>
      <c r="H817" s="43"/>
    </row>
    <row r="818" spans="1:8" x14ac:dyDescent="0.25">
      <c r="A818" s="61" t="s">
        <v>984</v>
      </c>
      <c r="B818" s="79"/>
      <c r="C818" s="79"/>
      <c r="D818" s="79"/>
      <c r="E818" s="78"/>
      <c r="F818" s="79"/>
      <c r="G818" s="43">
        <v>800</v>
      </c>
      <c r="H818" s="43">
        <f>200.22+47+47</f>
        <v>294.22000000000003</v>
      </c>
    </row>
    <row r="819" spans="1:8" x14ac:dyDescent="0.25">
      <c r="A819" s="79" t="s">
        <v>1567</v>
      </c>
      <c r="B819" s="79" t="s">
        <v>979</v>
      </c>
      <c r="C819" s="79" t="s">
        <v>116</v>
      </c>
      <c r="D819" s="79" t="s">
        <v>985</v>
      </c>
      <c r="E819" s="78" t="s">
        <v>981</v>
      </c>
      <c r="F819" s="79" t="s">
        <v>20</v>
      </c>
      <c r="G819" s="43"/>
      <c r="H819" s="43"/>
    </row>
    <row r="820" spans="1:8" x14ac:dyDescent="0.25">
      <c r="A820" s="79"/>
      <c r="B820" s="79"/>
      <c r="C820" s="79"/>
      <c r="D820" s="79"/>
      <c r="E820" s="78"/>
      <c r="F820" s="79"/>
      <c r="G820" s="43"/>
      <c r="H820" s="43"/>
    </row>
    <row r="821" spans="1:8" x14ac:dyDescent="0.25">
      <c r="A821" s="79" t="s">
        <v>1567</v>
      </c>
      <c r="B821" s="79" t="s">
        <v>986</v>
      </c>
      <c r="C821" s="79" t="s">
        <v>116</v>
      </c>
      <c r="D821" s="79" t="s">
        <v>985</v>
      </c>
      <c r="E821" s="78" t="s">
        <v>981</v>
      </c>
      <c r="F821" s="79" t="s">
        <v>20</v>
      </c>
      <c r="G821" s="43"/>
      <c r="H821" s="43"/>
    </row>
    <row r="822" spans="1:8" x14ac:dyDescent="0.25">
      <c r="A822" s="79"/>
      <c r="B822" s="79"/>
      <c r="C822" s="79"/>
      <c r="D822" s="79"/>
      <c r="E822" s="78"/>
      <c r="F822" s="79"/>
      <c r="G822" s="43"/>
      <c r="H822" s="43"/>
    </row>
    <row r="823" spans="1:8" x14ac:dyDescent="0.25">
      <c r="A823" s="79" t="s">
        <v>1567</v>
      </c>
      <c r="B823" s="79" t="s">
        <v>987</v>
      </c>
      <c r="C823" s="79" t="s">
        <v>398</v>
      </c>
      <c r="D823" s="79" t="s">
        <v>988</v>
      </c>
      <c r="E823" s="78" t="s">
        <v>981</v>
      </c>
      <c r="F823" s="79" t="s">
        <v>400</v>
      </c>
      <c r="G823" s="43"/>
      <c r="H823" s="43"/>
    </row>
    <row r="824" spans="1:8" x14ac:dyDescent="0.25">
      <c r="A824" s="79"/>
      <c r="B824" s="79"/>
      <c r="C824" s="79"/>
      <c r="D824" s="79"/>
      <c r="E824" s="78"/>
      <c r="F824" s="79"/>
      <c r="G824" s="43"/>
      <c r="H824" s="43"/>
    </row>
    <row r="825" spans="1:8" x14ac:dyDescent="0.25">
      <c r="A825" s="79" t="s">
        <v>1567</v>
      </c>
      <c r="B825" s="79" t="s">
        <v>989</v>
      </c>
      <c r="C825" s="79" t="s">
        <v>134</v>
      </c>
      <c r="D825" s="79" t="s">
        <v>112</v>
      </c>
      <c r="E825" s="78" t="s">
        <v>981</v>
      </c>
      <c r="F825" s="79" t="s">
        <v>30</v>
      </c>
      <c r="G825" s="43"/>
      <c r="H825" s="43"/>
    </row>
    <row r="826" spans="1:8" x14ac:dyDescent="0.25">
      <c r="A826" s="79"/>
      <c r="B826" s="79"/>
      <c r="C826" s="79"/>
      <c r="D826" s="79"/>
      <c r="E826" s="78"/>
      <c r="F826" s="79"/>
      <c r="G826" s="43"/>
      <c r="H826" s="43"/>
    </row>
    <row r="827" spans="1:8" x14ac:dyDescent="0.25">
      <c r="A827" s="79" t="s">
        <v>1567</v>
      </c>
      <c r="B827" s="79" t="s">
        <v>990</v>
      </c>
      <c r="C827" s="79" t="s">
        <v>398</v>
      </c>
      <c r="D827" s="79" t="s">
        <v>991</v>
      </c>
      <c r="E827" s="78" t="s">
        <v>981</v>
      </c>
      <c r="F827" s="79" t="s">
        <v>992</v>
      </c>
      <c r="G827" s="43"/>
      <c r="H827" s="43"/>
    </row>
    <row r="828" spans="1:8" x14ac:dyDescent="0.25">
      <c r="A828" s="79"/>
      <c r="B828" s="79"/>
      <c r="C828" s="79"/>
      <c r="D828" s="79"/>
      <c r="E828" s="78"/>
      <c r="F828" s="79"/>
      <c r="G828" s="43">
        <v>297</v>
      </c>
      <c r="H828" s="43">
        <f>98+98</f>
        <v>196</v>
      </c>
    </row>
    <row r="829" spans="1:8" x14ac:dyDescent="0.25">
      <c r="A829" s="79" t="s">
        <v>1567</v>
      </c>
      <c r="B829" s="79" t="s">
        <v>989</v>
      </c>
      <c r="C829" s="79" t="s">
        <v>134</v>
      </c>
      <c r="D829" s="79" t="s">
        <v>112</v>
      </c>
      <c r="E829" s="78" t="s">
        <v>981</v>
      </c>
      <c r="F829" s="79" t="s">
        <v>26</v>
      </c>
      <c r="G829" s="43"/>
      <c r="H829" s="43"/>
    </row>
    <row r="830" spans="1:8" x14ac:dyDescent="0.25">
      <c r="A830" s="79"/>
      <c r="B830" s="79"/>
      <c r="C830" s="79"/>
      <c r="D830" s="79"/>
      <c r="E830" s="78"/>
      <c r="F830" s="79"/>
      <c r="G830" s="43"/>
      <c r="H830" s="43"/>
    </row>
    <row r="831" spans="1:8" x14ac:dyDescent="0.25">
      <c r="A831" s="79" t="s">
        <v>1567</v>
      </c>
      <c r="B831" s="79" t="s">
        <v>993</v>
      </c>
      <c r="C831" s="79" t="s">
        <v>116</v>
      </c>
      <c r="D831" s="79" t="s">
        <v>994</v>
      </c>
      <c r="E831" s="78" t="s">
        <v>981</v>
      </c>
      <c r="F831" s="79" t="s">
        <v>423</v>
      </c>
      <c r="G831" s="43"/>
      <c r="H831" s="43"/>
    </row>
    <row r="832" spans="1:8" x14ac:dyDescent="0.25">
      <c r="A832" s="79"/>
      <c r="B832" s="79"/>
      <c r="C832" s="79"/>
      <c r="D832" s="79"/>
      <c r="E832" s="78"/>
      <c r="F832" s="79"/>
      <c r="G832" s="43"/>
      <c r="H832" s="43"/>
    </row>
    <row r="833" spans="1:8" ht="39.950000000000003" customHeight="1" x14ac:dyDescent="0.25">
      <c r="A833" s="79" t="s">
        <v>1567</v>
      </c>
      <c r="B833" s="79" t="s">
        <v>995</v>
      </c>
      <c r="C833" s="79" t="s">
        <v>398</v>
      </c>
      <c r="D833" s="79" t="s">
        <v>996</v>
      </c>
      <c r="E833" s="78" t="s">
        <v>981</v>
      </c>
      <c r="F833" s="79" t="s">
        <v>997</v>
      </c>
      <c r="G833" s="43"/>
      <c r="H833" s="43"/>
    </row>
    <row r="834" spans="1:8" ht="39.950000000000003" customHeight="1" x14ac:dyDescent="0.25">
      <c r="A834" s="79"/>
      <c r="B834" s="79"/>
      <c r="C834" s="79"/>
      <c r="D834" s="79"/>
      <c r="E834" s="78"/>
      <c r="F834" s="79"/>
      <c r="G834" s="43"/>
      <c r="H834" s="43"/>
    </row>
    <row r="835" spans="1:8" x14ac:dyDescent="0.25">
      <c r="A835" s="61" t="s">
        <v>982</v>
      </c>
      <c r="B835" s="79" t="s">
        <v>998</v>
      </c>
      <c r="C835" s="79" t="s">
        <v>134</v>
      </c>
      <c r="D835" s="79" t="s">
        <v>112</v>
      </c>
      <c r="E835" s="78" t="s">
        <v>981</v>
      </c>
      <c r="F835" s="79" t="s">
        <v>34</v>
      </c>
      <c r="G835" s="43">
        <v>1863.2</v>
      </c>
      <c r="H835" s="43"/>
    </row>
    <row r="836" spans="1:8" x14ac:dyDescent="0.25">
      <c r="A836" s="61" t="s">
        <v>999</v>
      </c>
      <c r="B836" s="79"/>
      <c r="C836" s="79"/>
      <c r="D836" s="79"/>
      <c r="E836" s="78"/>
      <c r="F836" s="79"/>
      <c r="G836" s="43">
        <v>800</v>
      </c>
      <c r="H836" s="43">
        <f>200.16+47+47</f>
        <v>294.15999999999997</v>
      </c>
    </row>
    <row r="837" spans="1:8" x14ac:dyDescent="0.25">
      <c r="A837" s="79" t="s">
        <v>1567</v>
      </c>
      <c r="B837" s="79" t="s">
        <v>473</v>
      </c>
      <c r="C837" s="79" t="s">
        <v>116</v>
      </c>
      <c r="D837" s="79" t="s">
        <v>1000</v>
      </c>
      <c r="E837" s="78" t="s">
        <v>981</v>
      </c>
      <c r="F837" s="79" t="s">
        <v>432</v>
      </c>
      <c r="G837" s="43"/>
      <c r="H837" s="43"/>
    </row>
    <row r="838" spans="1:8" x14ac:dyDescent="0.25">
      <c r="A838" s="79"/>
      <c r="B838" s="79"/>
      <c r="C838" s="79"/>
      <c r="D838" s="79"/>
      <c r="E838" s="78"/>
      <c r="F838" s="79"/>
      <c r="G838" s="43"/>
      <c r="H838" s="43"/>
    </row>
    <row r="839" spans="1:8" x14ac:dyDescent="0.25">
      <c r="A839" s="79" t="s">
        <v>1567</v>
      </c>
      <c r="B839" s="79" t="s">
        <v>1001</v>
      </c>
      <c r="C839" s="79" t="s">
        <v>116</v>
      </c>
      <c r="D839" s="79" t="s">
        <v>1000</v>
      </c>
      <c r="E839" s="78" t="s">
        <v>981</v>
      </c>
      <c r="F839" s="79" t="s">
        <v>432</v>
      </c>
      <c r="G839" s="43"/>
      <c r="H839" s="43"/>
    </row>
    <row r="840" spans="1:8" x14ac:dyDescent="0.25">
      <c r="A840" s="79"/>
      <c r="B840" s="79"/>
      <c r="C840" s="79"/>
      <c r="D840" s="79"/>
      <c r="E840" s="78"/>
      <c r="F840" s="79"/>
      <c r="G840" s="43"/>
      <c r="H840" s="43"/>
    </row>
    <row r="841" spans="1:8" x14ac:dyDescent="0.25">
      <c r="A841" s="79" t="s">
        <v>1567</v>
      </c>
      <c r="B841" s="79" t="s">
        <v>1002</v>
      </c>
      <c r="C841" s="79" t="s">
        <v>1003</v>
      </c>
      <c r="D841" s="79" t="s">
        <v>1003</v>
      </c>
      <c r="E841" s="85" t="s">
        <v>1004</v>
      </c>
      <c r="F841" s="79">
        <v>1</v>
      </c>
      <c r="G841" s="20">
        <v>0</v>
      </c>
      <c r="H841" s="21">
        <v>0</v>
      </c>
    </row>
    <row r="842" spans="1:8" x14ac:dyDescent="0.25">
      <c r="A842" s="79"/>
      <c r="B842" s="85"/>
      <c r="C842" s="85"/>
      <c r="D842" s="85"/>
      <c r="E842" s="85"/>
      <c r="F842" s="85"/>
      <c r="G842" s="27">
        <v>773</v>
      </c>
      <c r="H842" s="21">
        <v>0</v>
      </c>
    </row>
    <row r="843" spans="1:8" x14ac:dyDescent="0.25">
      <c r="A843" s="79" t="s">
        <v>1567</v>
      </c>
      <c r="B843" s="85"/>
      <c r="C843" s="85"/>
      <c r="D843" s="85"/>
      <c r="E843" s="85"/>
      <c r="F843" s="85"/>
      <c r="G843" s="21">
        <v>773</v>
      </c>
      <c r="H843" s="21">
        <v>0</v>
      </c>
    </row>
    <row r="844" spans="1:8" x14ac:dyDescent="0.25">
      <c r="A844" s="79"/>
      <c r="B844" s="79" t="s">
        <v>1005</v>
      </c>
      <c r="C844" s="79" t="s">
        <v>1003</v>
      </c>
      <c r="D844" s="79" t="s">
        <v>1003</v>
      </c>
      <c r="E844" s="85" t="s">
        <v>1004</v>
      </c>
      <c r="F844" s="79">
        <v>1</v>
      </c>
      <c r="G844" s="40">
        <v>0</v>
      </c>
      <c r="H844" s="21">
        <v>0</v>
      </c>
    </row>
    <row r="845" spans="1:8" x14ac:dyDescent="0.25">
      <c r="A845" s="79" t="s">
        <v>1567</v>
      </c>
      <c r="B845" s="85"/>
      <c r="C845" s="85"/>
      <c r="D845" s="85"/>
      <c r="E845" s="85"/>
      <c r="F845" s="85"/>
      <c r="G845" s="40">
        <v>0</v>
      </c>
      <c r="H845" s="21">
        <v>0</v>
      </c>
    </row>
    <row r="846" spans="1:8" x14ac:dyDescent="0.25">
      <c r="A846" s="79"/>
      <c r="B846" s="85"/>
      <c r="C846" s="85"/>
      <c r="D846" s="85"/>
      <c r="E846" s="85"/>
      <c r="F846" s="85"/>
      <c r="G846" s="40">
        <v>0</v>
      </c>
      <c r="H846" s="21">
        <v>0</v>
      </c>
    </row>
    <row r="847" spans="1:8" x14ac:dyDescent="0.25">
      <c r="A847" s="79" t="s">
        <v>1567</v>
      </c>
      <c r="B847" s="79" t="s">
        <v>1006</v>
      </c>
      <c r="C847" s="79" t="s">
        <v>1003</v>
      </c>
      <c r="D847" s="79" t="s">
        <v>1003</v>
      </c>
      <c r="E847" s="85" t="s">
        <v>1004</v>
      </c>
      <c r="F847" s="79">
        <v>1</v>
      </c>
      <c r="G847" s="40">
        <v>0</v>
      </c>
      <c r="H847" s="21">
        <v>0</v>
      </c>
    </row>
    <row r="848" spans="1:8" x14ac:dyDescent="0.25">
      <c r="A848" s="79"/>
      <c r="B848" s="85"/>
      <c r="C848" s="85"/>
      <c r="D848" s="85"/>
      <c r="E848" s="85"/>
      <c r="F848" s="85"/>
      <c r="G848" s="40">
        <v>0</v>
      </c>
      <c r="H848" s="21">
        <v>0</v>
      </c>
    </row>
    <row r="849" spans="1:8" x14ac:dyDescent="0.25">
      <c r="A849" s="79" t="s">
        <v>1567</v>
      </c>
      <c r="B849" s="85"/>
      <c r="C849" s="85"/>
      <c r="D849" s="85"/>
      <c r="E849" s="85"/>
      <c r="F849" s="85"/>
      <c r="G849" s="40">
        <v>0</v>
      </c>
      <c r="H849" s="21">
        <v>0</v>
      </c>
    </row>
    <row r="850" spans="1:8" x14ac:dyDescent="0.25">
      <c r="A850" s="79"/>
      <c r="B850" s="79" t="s">
        <v>1007</v>
      </c>
      <c r="C850" s="79" t="s">
        <v>1008</v>
      </c>
      <c r="D850" s="79" t="s">
        <v>1008</v>
      </c>
      <c r="E850" s="85" t="s">
        <v>1004</v>
      </c>
      <c r="F850" s="79">
        <v>1</v>
      </c>
      <c r="G850" s="40">
        <v>0</v>
      </c>
      <c r="H850" s="21">
        <v>0</v>
      </c>
    </row>
    <row r="851" spans="1:8" x14ac:dyDescent="0.25">
      <c r="A851" s="79" t="s">
        <v>1567</v>
      </c>
      <c r="B851" s="85"/>
      <c r="C851" s="85"/>
      <c r="D851" s="85"/>
      <c r="E851" s="85"/>
      <c r="F851" s="85"/>
      <c r="G851" s="40">
        <v>0</v>
      </c>
      <c r="H851" s="21">
        <v>0</v>
      </c>
    </row>
    <row r="852" spans="1:8" x14ac:dyDescent="0.25">
      <c r="A852" s="79"/>
      <c r="B852" s="85"/>
      <c r="C852" s="85"/>
      <c r="D852" s="85"/>
      <c r="E852" s="85"/>
      <c r="F852" s="85"/>
      <c r="G852" s="40">
        <v>0</v>
      </c>
      <c r="H852" s="21">
        <v>0</v>
      </c>
    </row>
    <row r="853" spans="1:8" x14ac:dyDescent="0.25">
      <c r="A853" s="79" t="s">
        <v>1567</v>
      </c>
      <c r="B853" s="79" t="s">
        <v>1009</v>
      </c>
      <c r="C853" s="79" t="s">
        <v>1010</v>
      </c>
      <c r="D853" s="79" t="s">
        <v>1010</v>
      </c>
      <c r="E853" s="85" t="s">
        <v>1004</v>
      </c>
      <c r="F853" s="79">
        <v>1</v>
      </c>
      <c r="G853" s="21">
        <v>0</v>
      </c>
      <c r="H853" s="21">
        <v>0</v>
      </c>
    </row>
    <row r="854" spans="1:8" x14ac:dyDescent="0.25">
      <c r="A854" s="79"/>
      <c r="B854" s="85"/>
      <c r="C854" s="85"/>
      <c r="D854" s="85"/>
      <c r="E854" s="85"/>
      <c r="F854" s="85"/>
      <c r="G854" s="21">
        <v>784</v>
      </c>
      <c r="H854" s="21">
        <v>0</v>
      </c>
    </row>
    <row r="855" spans="1:8" x14ac:dyDescent="0.25">
      <c r="A855" s="79" t="s">
        <v>1567</v>
      </c>
      <c r="B855" s="85"/>
      <c r="C855" s="85"/>
      <c r="D855" s="85"/>
      <c r="E855" s="85"/>
      <c r="F855" s="85"/>
      <c r="G855" s="21">
        <v>784</v>
      </c>
      <c r="H855" s="21">
        <v>0</v>
      </c>
    </row>
    <row r="856" spans="1:8" x14ac:dyDescent="0.25">
      <c r="A856" s="79"/>
      <c r="B856" s="82" t="s">
        <v>1011</v>
      </c>
      <c r="C856" s="79" t="s">
        <v>1012</v>
      </c>
      <c r="D856" s="79" t="s">
        <v>1010</v>
      </c>
      <c r="E856" s="85" t="s">
        <v>1004</v>
      </c>
      <c r="F856" s="79">
        <v>1</v>
      </c>
      <c r="G856" s="40">
        <v>0</v>
      </c>
      <c r="H856" s="21">
        <v>0</v>
      </c>
    </row>
    <row r="857" spans="1:8" x14ac:dyDescent="0.25">
      <c r="A857" s="79" t="s">
        <v>1567</v>
      </c>
      <c r="B857" s="82"/>
      <c r="C857" s="85"/>
      <c r="D857" s="85"/>
      <c r="E857" s="85"/>
      <c r="F857" s="85"/>
      <c r="G857" s="21">
        <v>0</v>
      </c>
      <c r="H857" s="21">
        <v>0</v>
      </c>
    </row>
    <row r="858" spans="1:8" x14ac:dyDescent="0.25">
      <c r="A858" s="79"/>
      <c r="B858" s="82"/>
      <c r="C858" s="85"/>
      <c r="D858" s="85"/>
      <c r="E858" s="85"/>
      <c r="F858" s="85"/>
      <c r="G858" s="21">
        <v>0</v>
      </c>
      <c r="H858" s="21">
        <v>0</v>
      </c>
    </row>
    <row r="859" spans="1:8" x14ac:dyDescent="0.25">
      <c r="A859" s="79" t="s">
        <v>1567</v>
      </c>
      <c r="B859" s="82" t="s">
        <v>1013</v>
      </c>
      <c r="C859" s="79" t="s">
        <v>1012</v>
      </c>
      <c r="D859" s="79" t="s">
        <v>1010</v>
      </c>
      <c r="E859" s="85" t="s">
        <v>1004</v>
      </c>
      <c r="F859" s="79">
        <v>1</v>
      </c>
      <c r="G859" s="40">
        <v>0</v>
      </c>
      <c r="H859" s="21">
        <v>0</v>
      </c>
    </row>
    <row r="860" spans="1:8" x14ac:dyDescent="0.25">
      <c r="A860" s="79"/>
      <c r="B860" s="82"/>
      <c r="C860" s="85"/>
      <c r="D860" s="85"/>
      <c r="E860" s="85"/>
      <c r="F860" s="85"/>
      <c r="G860" s="21">
        <v>689</v>
      </c>
      <c r="H860" s="21">
        <v>0</v>
      </c>
    </row>
    <row r="861" spans="1:8" x14ac:dyDescent="0.25">
      <c r="A861" s="79" t="s">
        <v>1567</v>
      </c>
      <c r="B861" s="82"/>
      <c r="C861" s="85"/>
      <c r="D861" s="85"/>
      <c r="E861" s="85"/>
      <c r="F861" s="85"/>
      <c r="G861" s="21">
        <v>689</v>
      </c>
      <c r="H861" s="21">
        <v>0</v>
      </c>
    </row>
    <row r="862" spans="1:8" x14ac:dyDescent="0.25">
      <c r="A862" s="79"/>
      <c r="B862" s="79" t="s">
        <v>1014</v>
      </c>
      <c r="C862" s="79" t="s">
        <v>1015</v>
      </c>
      <c r="D862" s="79" t="s">
        <v>1015</v>
      </c>
      <c r="E862" s="85" t="s">
        <v>1004</v>
      </c>
      <c r="F862" s="79"/>
      <c r="G862" s="21">
        <v>0</v>
      </c>
      <c r="H862" s="21">
        <v>0</v>
      </c>
    </row>
    <row r="863" spans="1:8" x14ac:dyDescent="0.25">
      <c r="A863" s="79" t="s">
        <v>1567</v>
      </c>
      <c r="B863" s="85"/>
      <c r="C863" s="85"/>
      <c r="D863" s="85"/>
      <c r="E863" s="85"/>
      <c r="F863" s="85"/>
      <c r="G863" s="21">
        <v>867</v>
      </c>
      <c r="H863" s="21">
        <v>0</v>
      </c>
    </row>
    <row r="864" spans="1:8" x14ac:dyDescent="0.25">
      <c r="A864" s="79"/>
      <c r="B864" s="85"/>
      <c r="C864" s="85"/>
      <c r="D864" s="85"/>
      <c r="E864" s="85"/>
      <c r="F864" s="85"/>
      <c r="G864" s="21">
        <v>867</v>
      </c>
      <c r="H864" s="21">
        <v>0</v>
      </c>
    </row>
    <row r="865" spans="1:8" x14ac:dyDescent="0.25">
      <c r="A865" s="79" t="s">
        <v>1016</v>
      </c>
      <c r="B865" s="79" t="s">
        <v>1017</v>
      </c>
      <c r="C865" s="79" t="s">
        <v>1015</v>
      </c>
      <c r="D865" s="79" t="s">
        <v>1015</v>
      </c>
      <c r="E865" s="85" t="s">
        <v>1004</v>
      </c>
      <c r="F865" s="79">
        <v>2</v>
      </c>
      <c r="G865" s="21">
        <v>1508</v>
      </c>
      <c r="H865" s="21">
        <v>0</v>
      </c>
    </row>
    <row r="866" spans="1:8" x14ac:dyDescent="0.25">
      <c r="A866" s="85"/>
      <c r="B866" s="85"/>
      <c r="C866" s="85"/>
      <c r="D866" s="85"/>
      <c r="E866" s="85"/>
      <c r="F866" s="85"/>
      <c r="G866" s="21">
        <v>800</v>
      </c>
      <c r="H866" s="21">
        <v>860</v>
      </c>
    </row>
    <row r="867" spans="1:8" x14ac:dyDescent="0.25">
      <c r="A867" s="85"/>
      <c r="B867" s="85"/>
      <c r="C867" s="85"/>
      <c r="D867" s="85"/>
      <c r="E867" s="85"/>
      <c r="F867" s="85"/>
      <c r="G867" s="21">
        <f>SUM(G865:G866)</f>
        <v>2308</v>
      </c>
      <c r="H867" s="21">
        <v>860</v>
      </c>
    </row>
    <row r="868" spans="1:8" x14ac:dyDescent="0.25">
      <c r="A868" s="79" t="s">
        <v>1567</v>
      </c>
      <c r="B868" s="79" t="s">
        <v>1018</v>
      </c>
      <c r="C868" s="79" t="s">
        <v>1015</v>
      </c>
      <c r="D868" s="79" t="s">
        <v>1567</v>
      </c>
      <c r="E868" s="85" t="s">
        <v>1004</v>
      </c>
      <c r="F868" s="79"/>
      <c r="G868" s="21">
        <v>0</v>
      </c>
      <c r="H868" s="21">
        <v>0</v>
      </c>
    </row>
    <row r="869" spans="1:8" x14ac:dyDescent="0.25">
      <c r="A869" s="85"/>
      <c r="B869" s="85"/>
      <c r="C869" s="85"/>
      <c r="D869" s="85"/>
      <c r="E869" s="85"/>
      <c r="F869" s="85"/>
      <c r="G869" s="21">
        <v>0</v>
      </c>
      <c r="H869" s="21">
        <v>0</v>
      </c>
    </row>
    <row r="870" spans="1:8" x14ac:dyDescent="0.25">
      <c r="A870" s="85"/>
      <c r="B870" s="85"/>
      <c r="C870" s="85"/>
      <c r="D870" s="85"/>
      <c r="E870" s="85"/>
      <c r="F870" s="85"/>
      <c r="G870" s="21">
        <v>0</v>
      </c>
      <c r="H870" s="21">
        <v>0</v>
      </c>
    </row>
    <row r="871" spans="1:8" x14ac:dyDescent="0.25">
      <c r="A871" s="79" t="s">
        <v>1567</v>
      </c>
      <c r="B871" s="85" t="s">
        <v>1019</v>
      </c>
      <c r="C871" s="85" t="s">
        <v>1015</v>
      </c>
      <c r="D871" s="85" t="s">
        <v>1015</v>
      </c>
      <c r="E871" s="85" t="s">
        <v>1004</v>
      </c>
      <c r="F871" s="85">
        <v>1</v>
      </c>
      <c r="G871" s="21">
        <v>0</v>
      </c>
      <c r="H871" s="21">
        <v>0</v>
      </c>
    </row>
    <row r="872" spans="1:8" x14ac:dyDescent="0.25">
      <c r="A872" s="85"/>
      <c r="B872" s="85"/>
      <c r="C872" s="85"/>
      <c r="D872" s="85"/>
      <c r="E872" s="85"/>
      <c r="F872" s="85"/>
      <c r="G872" s="21">
        <v>0</v>
      </c>
      <c r="H872" s="21">
        <v>0</v>
      </c>
    </row>
    <row r="873" spans="1:8" x14ac:dyDescent="0.25">
      <c r="A873" s="85"/>
      <c r="B873" s="85"/>
      <c r="C873" s="85"/>
      <c r="D873" s="85"/>
      <c r="E873" s="85"/>
      <c r="F873" s="85"/>
      <c r="G873" s="21">
        <v>0</v>
      </c>
      <c r="H873" s="21">
        <v>0</v>
      </c>
    </row>
    <row r="874" spans="1:8" x14ac:dyDescent="0.25">
      <c r="A874" s="79" t="s">
        <v>1567</v>
      </c>
      <c r="B874" s="79" t="s">
        <v>1020</v>
      </c>
      <c r="C874" s="79" t="s">
        <v>1015</v>
      </c>
      <c r="D874" s="79" t="s">
        <v>1567</v>
      </c>
      <c r="E874" s="85" t="s">
        <v>1004</v>
      </c>
      <c r="F874" s="79"/>
      <c r="G874" s="21">
        <v>0</v>
      </c>
      <c r="H874" s="21">
        <v>0</v>
      </c>
    </row>
    <row r="875" spans="1:8" x14ac:dyDescent="0.25">
      <c r="A875" s="85"/>
      <c r="B875" s="85"/>
      <c r="C875" s="85"/>
      <c r="D875" s="85"/>
      <c r="E875" s="85"/>
      <c r="F875" s="85"/>
      <c r="G875" s="21">
        <v>0</v>
      </c>
      <c r="H875" s="21">
        <v>0</v>
      </c>
    </row>
    <row r="876" spans="1:8" x14ac:dyDescent="0.25">
      <c r="A876" s="85"/>
      <c r="B876" s="85"/>
      <c r="C876" s="85"/>
      <c r="D876" s="85"/>
      <c r="E876" s="85"/>
      <c r="F876" s="85"/>
      <c r="G876" s="21">
        <v>1000</v>
      </c>
      <c r="H876" s="21">
        <v>0</v>
      </c>
    </row>
    <row r="877" spans="1:8" x14ac:dyDescent="0.25">
      <c r="A877" s="79" t="s">
        <v>1567</v>
      </c>
      <c r="B877" s="82" t="s">
        <v>1021</v>
      </c>
      <c r="C877" s="82" t="s">
        <v>1015</v>
      </c>
      <c r="D877" s="82" t="s">
        <v>1015</v>
      </c>
      <c r="E877" s="82" t="s">
        <v>1004</v>
      </c>
      <c r="F877" s="82">
        <v>2</v>
      </c>
      <c r="G877" s="21">
        <v>0</v>
      </c>
      <c r="H877" s="21">
        <v>0</v>
      </c>
    </row>
    <row r="878" spans="1:8" x14ac:dyDescent="0.25">
      <c r="A878" s="85"/>
      <c r="B878" s="82"/>
      <c r="C878" s="82"/>
      <c r="D878" s="82"/>
      <c r="E878" s="82"/>
      <c r="F878" s="82"/>
      <c r="G878" s="21">
        <v>1381</v>
      </c>
      <c r="H878" s="21">
        <v>0</v>
      </c>
    </row>
    <row r="879" spans="1:8" x14ac:dyDescent="0.25">
      <c r="A879" s="85"/>
      <c r="B879" s="82"/>
      <c r="C879" s="82"/>
      <c r="D879" s="82"/>
      <c r="E879" s="82"/>
      <c r="F879" s="82"/>
      <c r="G879" s="65">
        <v>1381</v>
      </c>
      <c r="H879" s="65">
        <v>0</v>
      </c>
    </row>
    <row r="880" spans="1:8" x14ac:dyDescent="0.25">
      <c r="A880" s="79" t="s">
        <v>1567</v>
      </c>
      <c r="B880" s="82" t="s">
        <v>1022</v>
      </c>
      <c r="C880" s="82" t="s">
        <v>1023</v>
      </c>
      <c r="D880" s="82" t="s">
        <v>1023</v>
      </c>
      <c r="E880" s="82" t="s">
        <v>1004</v>
      </c>
      <c r="F880" s="82">
        <v>1</v>
      </c>
      <c r="G880" s="65"/>
      <c r="H880" s="65"/>
    </row>
    <row r="881" spans="1:8" x14ac:dyDescent="0.25">
      <c r="A881" s="85"/>
      <c r="B881" s="82"/>
      <c r="C881" s="82"/>
      <c r="D881" s="82"/>
      <c r="E881" s="82"/>
      <c r="F881" s="82"/>
      <c r="G881" s="65"/>
      <c r="H881" s="65"/>
    </row>
    <row r="882" spans="1:8" x14ac:dyDescent="0.25">
      <c r="A882" s="85"/>
      <c r="B882" s="82"/>
      <c r="C882" s="82"/>
      <c r="D882" s="82"/>
      <c r="E882" s="82"/>
      <c r="F882" s="82"/>
      <c r="G882" s="65">
        <v>0</v>
      </c>
      <c r="H882" s="65">
        <v>0</v>
      </c>
    </row>
    <row r="883" spans="1:8" x14ac:dyDescent="0.25">
      <c r="A883" s="79" t="s">
        <v>1567</v>
      </c>
      <c r="B883" s="82" t="s">
        <v>1024</v>
      </c>
      <c r="C883" s="82" t="s">
        <v>1025</v>
      </c>
      <c r="D883" s="82" t="s">
        <v>1025</v>
      </c>
      <c r="E883" s="82" t="s">
        <v>1004</v>
      </c>
      <c r="F883" s="82">
        <v>1</v>
      </c>
      <c r="G883" s="65"/>
      <c r="H883" s="65"/>
    </row>
    <row r="884" spans="1:8" x14ac:dyDescent="0.25">
      <c r="A884" s="85"/>
      <c r="B884" s="82"/>
      <c r="C884" s="82"/>
      <c r="D884" s="82"/>
      <c r="E884" s="82"/>
      <c r="F884" s="82"/>
      <c r="G884" s="65"/>
      <c r="H884" s="65">
        <v>260</v>
      </c>
    </row>
    <row r="885" spans="1:8" x14ac:dyDescent="0.25">
      <c r="A885" s="85"/>
      <c r="B885" s="82"/>
      <c r="C885" s="82"/>
      <c r="D885" s="82"/>
      <c r="E885" s="82"/>
      <c r="F885" s="82"/>
      <c r="G885" s="65">
        <v>0</v>
      </c>
      <c r="H885" s="65">
        <v>260</v>
      </c>
    </row>
    <row r="886" spans="1:8" x14ac:dyDescent="0.25">
      <c r="A886" s="79" t="s">
        <v>1567</v>
      </c>
      <c r="B886" s="82" t="s">
        <v>1567</v>
      </c>
      <c r="C886" s="82" t="s">
        <v>1027</v>
      </c>
      <c r="D886" s="82" t="s">
        <v>1567</v>
      </c>
      <c r="E886" s="82" t="s">
        <v>1026</v>
      </c>
      <c r="F886" s="82" t="s">
        <v>1567</v>
      </c>
      <c r="G886" s="98"/>
      <c r="H886" s="98"/>
    </row>
    <row r="887" spans="1:8" x14ac:dyDescent="0.25">
      <c r="A887" s="85"/>
      <c r="B887" s="82"/>
      <c r="C887" s="82"/>
      <c r="D887" s="82"/>
      <c r="E887" s="82"/>
      <c r="F887" s="82"/>
      <c r="G887" s="98"/>
      <c r="H887" s="98"/>
    </row>
    <row r="888" spans="1:8" x14ac:dyDescent="0.25">
      <c r="A888" s="85"/>
      <c r="B888" s="82"/>
      <c r="C888" s="82"/>
      <c r="D888" s="82"/>
      <c r="E888" s="82"/>
      <c r="F888" s="82"/>
      <c r="G888" s="98"/>
      <c r="H888" s="98"/>
    </row>
    <row r="889" spans="1:8" x14ac:dyDescent="0.25">
      <c r="A889" s="83" t="s">
        <v>1028</v>
      </c>
      <c r="B889" s="83" t="s">
        <v>1029</v>
      </c>
      <c r="C889" s="83" t="s">
        <v>411</v>
      </c>
      <c r="D889" s="83" t="s">
        <v>1030</v>
      </c>
      <c r="E889" s="83" t="s">
        <v>1031</v>
      </c>
      <c r="F889" s="99" t="s">
        <v>306</v>
      </c>
      <c r="G889" s="40">
        <v>0</v>
      </c>
      <c r="H889" s="40">
        <v>0</v>
      </c>
    </row>
    <row r="890" spans="1:8" x14ac:dyDescent="0.25">
      <c r="A890" s="83"/>
      <c r="B890" s="83"/>
      <c r="C890" s="83"/>
      <c r="D890" s="83"/>
      <c r="E890" s="83"/>
      <c r="F890" s="99"/>
      <c r="G890" s="40">
        <v>1000</v>
      </c>
      <c r="H890" s="40">
        <v>0</v>
      </c>
    </row>
    <row r="891" spans="1:8" x14ac:dyDescent="0.25">
      <c r="A891" s="83"/>
      <c r="B891" s="83"/>
      <c r="C891" s="83"/>
      <c r="D891" s="83"/>
      <c r="E891" s="83"/>
      <c r="F891" s="99"/>
      <c r="G891" s="42"/>
      <c r="H891" s="40">
        <v>0</v>
      </c>
    </row>
    <row r="892" spans="1:8" x14ac:dyDescent="0.25">
      <c r="A892" s="83" t="s">
        <v>1032</v>
      </c>
      <c r="B892" s="83" t="s">
        <v>1033</v>
      </c>
      <c r="C892" s="83" t="s">
        <v>411</v>
      </c>
      <c r="D892" s="83" t="s">
        <v>1034</v>
      </c>
      <c r="E892" s="83" t="s">
        <v>1031</v>
      </c>
      <c r="F892" s="99" t="s">
        <v>97</v>
      </c>
      <c r="G892" s="40">
        <v>1374.45</v>
      </c>
      <c r="H892" s="40">
        <v>4017</v>
      </c>
    </row>
    <row r="893" spans="1:8" x14ac:dyDescent="0.25">
      <c r="A893" s="83"/>
      <c r="B893" s="83"/>
      <c r="C893" s="83"/>
      <c r="D893" s="83"/>
      <c r="E893" s="83"/>
      <c r="F893" s="99"/>
      <c r="G893" s="40">
        <v>781.99</v>
      </c>
      <c r="H893" s="40">
        <v>0</v>
      </c>
    </row>
    <row r="894" spans="1:8" x14ac:dyDescent="0.25">
      <c r="A894" s="83"/>
      <c r="B894" s="83"/>
      <c r="C894" s="83"/>
      <c r="D894" s="83"/>
      <c r="E894" s="83"/>
      <c r="F894" s="99"/>
      <c r="G894" s="42"/>
      <c r="H894" s="40">
        <v>0</v>
      </c>
    </row>
    <row r="895" spans="1:8" x14ac:dyDescent="0.25">
      <c r="A895" s="83" t="s">
        <v>1035</v>
      </c>
      <c r="B895" s="83" t="s">
        <v>1036</v>
      </c>
      <c r="C895" s="83" t="s">
        <v>411</v>
      </c>
      <c r="D895" s="83" t="s">
        <v>1034</v>
      </c>
      <c r="E895" s="83" t="s">
        <v>1031</v>
      </c>
      <c r="F895" s="99" t="s">
        <v>97</v>
      </c>
      <c r="G895" s="40">
        <v>1374.45</v>
      </c>
      <c r="H895" s="40">
        <v>4017</v>
      </c>
    </row>
    <row r="896" spans="1:8" x14ac:dyDescent="0.25">
      <c r="A896" s="83"/>
      <c r="B896" s="83"/>
      <c r="C896" s="83"/>
      <c r="D896" s="83"/>
      <c r="E896" s="83"/>
      <c r="F896" s="99"/>
      <c r="G896" s="40">
        <v>900</v>
      </c>
      <c r="H896" s="40">
        <v>0</v>
      </c>
    </row>
    <row r="897" spans="1:8" x14ac:dyDescent="0.25">
      <c r="A897" s="83"/>
      <c r="B897" s="83"/>
      <c r="C897" s="83"/>
      <c r="D897" s="83"/>
      <c r="E897" s="83"/>
      <c r="F897" s="99"/>
      <c r="G897" s="42"/>
      <c r="H897" s="40">
        <v>0</v>
      </c>
    </row>
    <row r="898" spans="1:8" x14ac:dyDescent="0.25">
      <c r="A898" s="83" t="s">
        <v>1037</v>
      </c>
      <c r="B898" s="83" t="s">
        <v>1033</v>
      </c>
      <c r="C898" s="83" t="s">
        <v>411</v>
      </c>
      <c r="D898" s="83" t="s">
        <v>1038</v>
      </c>
      <c r="E898" s="83" t="s">
        <v>1031</v>
      </c>
      <c r="F898" s="99" t="s">
        <v>798</v>
      </c>
      <c r="G898" s="40">
        <v>1374.45</v>
      </c>
      <c r="H898" s="40">
        <v>3427</v>
      </c>
    </row>
    <row r="899" spans="1:8" x14ac:dyDescent="0.25">
      <c r="A899" s="83"/>
      <c r="B899" s="83"/>
      <c r="C899" s="83"/>
      <c r="D899" s="83"/>
      <c r="E899" s="83"/>
      <c r="F899" s="99"/>
      <c r="G899" s="40">
        <v>1000</v>
      </c>
      <c r="H899" s="40">
        <v>1392</v>
      </c>
    </row>
    <row r="900" spans="1:8" x14ac:dyDescent="0.25">
      <c r="A900" s="83"/>
      <c r="B900" s="83"/>
      <c r="C900" s="83"/>
      <c r="D900" s="83"/>
      <c r="E900" s="83"/>
      <c r="F900" s="99"/>
      <c r="G900" s="42"/>
      <c r="H900" s="40">
        <v>0</v>
      </c>
    </row>
    <row r="901" spans="1:8" x14ac:dyDescent="0.25">
      <c r="A901" s="83" t="s">
        <v>1039</v>
      </c>
      <c r="B901" s="83" t="s">
        <v>1036</v>
      </c>
      <c r="C901" s="83" t="s">
        <v>411</v>
      </c>
      <c r="D901" s="83" t="s">
        <v>1038</v>
      </c>
      <c r="E901" s="83" t="s">
        <v>1031</v>
      </c>
      <c r="F901" s="99" t="s">
        <v>798</v>
      </c>
      <c r="G901" s="40">
        <v>1374.45</v>
      </c>
      <c r="H901" s="40">
        <v>3427</v>
      </c>
    </row>
    <row r="902" spans="1:8" x14ac:dyDescent="0.25">
      <c r="A902" s="83"/>
      <c r="B902" s="83"/>
      <c r="C902" s="83"/>
      <c r="D902" s="83"/>
      <c r="E902" s="83"/>
      <c r="F902" s="99"/>
      <c r="G902" s="40">
        <v>1000</v>
      </c>
      <c r="H902" s="40">
        <v>0</v>
      </c>
    </row>
    <row r="903" spans="1:8" x14ac:dyDescent="0.25">
      <c r="A903" s="83"/>
      <c r="B903" s="83"/>
      <c r="C903" s="83"/>
      <c r="D903" s="83"/>
      <c r="E903" s="83"/>
      <c r="F903" s="99"/>
      <c r="G903" s="42"/>
      <c r="H903" s="40">
        <v>0</v>
      </c>
    </row>
    <row r="904" spans="1:8" x14ac:dyDescent="0.25">
      <c r="A904" s="83" t="s">
        <v>1040</v>
      </c>
      <c r="B904" s="83" t="s">
        <v>1029</v>
      </c>
      <c r="C904" s="83" t="s">
        <v>411</v>
      </c>
      <c r="D904" s="83" t="s">
        <v>1041</v>
      </c>
      <c r="E904" s="83" t="s">
        <v>1031</v>
      </c>
      <c r="F904" s="99" t="s">
        <v>1042</v>
      </c>
      <c r="G904" s="40">
        <v>0</v>
      </c>
      <c r="H904" s="40">
        <v>0</v>
      </c>
    </row>
    <row r="905" spans="1:8" x14ac:dyDescent="0.25">
      <c r="A905" s="83"/>
      <c r="B905" s="83"/>
      <c r="C905" s="83"/>
      <c r="D905" s="83"/>
      <c r="E905" s="83"/>
      <c r="F905" s="99"/>
      <c r="G905" s="40">
        <v>1000</v>
      </c>
      <c r="H905" s="40">
        <v>0</v>
      </c>
    </row>
    <row r="906" spans="1:8" x14ac:dyDescent="0.25">
      <c r="A906" s="83"/>
      <c r="B906" s="83"/>
      <c r="C906" s="83"/>
      <c r="D906" s="83"/>
      <c r="E906" s="83"/>
      <c r="F906" s="99"/>
      <c r="G906" s="42"/>
      <c r="H906" s="40">
        <v>0</v>
      </c>
    </row>
    <row r="907" spans="1:8" x14ac:dyDescent="0.25">
      <c r="A907" s="83" t="s">
        <v>1043</v>
      </c>
      <c r="B907" s="83" t="s">
        <v>1044</v>
      </c>
      <c r="C907" s="83" t="s">
        <v>398</v>
      </c>
      <c r="D907" s="83" t="s">
        <v>1045</v>
      </c>
      <c r="E907" s="83" t="s">
        <v>1031</v>
      </c>
      <c r="F907" s="99" t="s">
        <v>1046</v>
      </c>
      <c r="G907" s="40">
        <v>2991.61</v>
      </c>
      <c r="H907" s="40">
        <v>3404</v>
      </c>
    </row>
    <row r="908" spans="1:8" x14ac:dyDescent="0.25">
      <c r="A908" s="83"/>
      <c r="B908" s="83"/>
      <c r="C908" s="83"/>
      <c r="D908" s="83"/>
      <c r="E908" s="83"/>
      <c r="F908" s="99"/>
      <c r="G908" s="40">
        <v>1000</v>
      </c>
      <c r="H908" s="40">
        <v>0</v>
      </c>
    </row>
    <row r="909" spans="1:8" x14ac:dyDescent="0.25">
      <c r="A909" s="83"/>
      <c r="B909" s="83"/>
      <c r="C909" s="83"/>
      <c r="D909" s="83"/>
      <c r="E909" s="83"/>
      <c r="F909" s="99"/>
      <c r="G909" s="42"/>
      <c r="H909" s="40">
        <v>0</v>
      </c>
    </row>
    <row r="910" spans="1:8" x14ac:dyDescent="0.25">
      <c r="A910" s="83" t="s">
        <v>1047</v>
      </c>
      <c r="B910" s="83" t="s">
        <v>1033</v>
      </c>
      <c r="C910" s="83" t="s">
        <v>411</v>
      </c>
      <c r="D910" s="83" t="s">
        <v>1048</v>
      </c>
      <c r="E910" s="83" t="s">
        <v>1031</v>
      </c>
      <c r="F910" s="99" t="s">
        <v>105</v>
      </c>
      <c r="G910" s="40">
        <v>1343.51</v>
      </c>
      <c r="H910" s="40">
        <v>2777</v>
      </c>
    </row>
    <row r="911" spans="1:8" x14ac:dyDescent="0.25">
      <c r="A911" s="83"/>
      <c r="B911" s="83"/>
      <c r="C911" s="83"/>
      <c r="D911" s="83"/>
      <c r="E911" s="83"/>
      <c r="F911" s="99"/>
      <c r="G911" s="40">
        <v>743</v>
      </c>
      <c r="H911" s="40">
        <v>0</v>
      </c>
    </row>
    <row r="912" spans="1:8" x14ac:dyDescent="0.25">
      <c r="A912" s="83"/>
      <c r="B912" s="83"/>
      <c r="C912" s="83"/>
      <c r="D912" s="83"/>
      <c r="E912" s="83"/>
      <c r="F912" s="99"/>
      <c r="G912" s="42"/>
      <c r="H912" s="40">
        <v>0</v>
      </c>
    </row>
    <row r="913" spans="1:8" x14ac:dyDescent="0.25">
      <c r="A913" s="83" t="s">
        <v>1049</v>
      </c>
      <c r="B913" s="83" t="s">
        <v>1036</v>
      </c>
      <c r="C913" s="83" t="s">
        <v>411</v>
      </c>
      <c r="D913" s="83" t="s">
        <v>1048</v>
      </c>
      <c r="E913" s="83" t="s">
        <v>1031</v>
      </c>
      <c r="F913" s="99" t="s">
        <v>105</v>
      </c>
      <c r="G913" s="40">
        <v>1343.51</v>
      </c>
      <c r="H913" s="40">
        <v>2777</v>
      </c>
    </row>
    <row r="914" spans="1:8" x14ac:dyDescent="0.25">
      <c r="A914" s="83"/>
      <c r="B914" s="83"/>
      <c r="C914" s="83"/>
      <c r="D914" s="83"/>
      <c r="E914" s="83"/>
      <c r="F914" s="99"/>
      <c r="G914" s="40">
        <v>1000</v>
      </c>
      <c r="H914" s="40">
        <v>0</v>
      </c>
    </row>
    <row r="915" spans="1:8" x14ac:dyDescent="0.25">
      <c r="A915" s="83"/>
      <c r="B915" s="83"/>
      <c r="C915" s="83"/>
      <c r="D915" s="83"/>
      <c r="E915" s="83"/>
      <c r="F915" s="99"/>
      <c r="G915" s="42"/>
      <c r="H915" s="40">
        <v>0</v>
      </c>
    </row>
    <row r="916" spans="1:8" x14ac:dyDescent="0.25">
      <c r="A916" s="83" t="s">
        <v>1050</v>
      </c>
      <c r="B916" s="83" t="s">
        <v>1033</v>
      </c>
      <c r="C916" s="83" t="s">
        <v>411</v>
      </c>
      <c r="D916" s="83" t="s">
        <v>1051</v>
      </c>
      <c r="E916" s="83" t="s">
        <v>1031</v>
      </c>
      <c r="F916" s="99" t="s">
        <v>109</v>
      </c>
      <c r="G916" s="40">
        <v>2991.61</v>
      </c>
      <c r="H916" s="40">
        <v>2701</v>
      </c>
    </row>
    <row r="917" spans="1:8" x14ac:dyDescent="0.25">
      <c r="A917" s="83"/>
      <c r="B917" s="83"/>
      <c r="C917" s="83"/>
      <c r="D917" s="83"/>
      <c r="E917" s="83"/>
      <c r="F917" s="99"/>
      <c r="G917" s="40">
        <v>1000</v>
      </c>
      <c r="H917" s="40">
        <v>0</v>
      </c>
    </row>
    <row r="918" spans="1:8" x14ac:dyDescent="0.25">
      <c r="A918" s="83"/>
      <c r="B918" s="83"/>
      <c r="C918" s="83"/>
      <c r="D918" s="83"/>
      <c r="E918" s="83"/>
      <c r="F918" s="99"/>
      <c r="G918" s="42"/>
      <c r="H918" s="40">
        <v>0</v>
      </c>
    </row>
    <row r="919" spans="1:8" x14ac:dyDescent="0.25">
      <c r="A919" s="83" t="s">
        <v>1052</v>
      </c>
      <c r="B919" s="83" t="s">
        <v>1036</v>
      </c>
      <c r="C919" s="83" t="s">
        <v>411</v>
      </c>
      <c r="D919" s="83" t="s">
        <v>1051</v>
      </c>
      <c r="E919" s="83" t="s">
        <v>1031</v>
      </c>
      <c r="F919" s="99" t="s">
        <v>109</v>
      </c>
      <c r="G919" s="40">
        <v>2991.61</v>
      </c>
      <c r="H919" s="40">
        <v>2701</v>
      </c>
    </row>
    <row r="920" spans="1:8" x14ac:dyDescent="0.25">
      <c r="A920" s="83"/>
      <c r="B920" s="83"/>
      <c r="C920" s="83"/>
      <c r="D920" s="83"/>
      <c r="E920" s="83"/>
      <c r="F920" s="99"/>
      <c r="G920" s="40">
        <v>1000</v>
      </c>
      <c r="H920" s="40">
        <v>0</v>
      </c>
    </row>
    <row r="921" spans="1:8" x14ac:dyDescent="0.25">
      <c r="A921" s="83"/>
      <c r="B921" s="83"/>
      <c r="C921" s="83"/>
      <c r="D921" s="83"/>
      <c r="E921" s="83"/>
      <c r="F921" s="99"/>
      <c r="G921" s="42"/>
      <c r="H921" s="40">
        <v>0</v>
      </c>
    </row>
    <row r="922" spans="1:8" x14ac:dyDescent="0.25">
      <c r="A922" s="83" t="s">
        <v>1053</v>
      </c>
      <c r="B922" s="83" t="s">
        <v>1054</v>
      </c>
      <c r="C922" s="83" t="s">
        <v>398</v>
      </c>
      <c r="D922" s="83" t="s">
        <v>1055</v>
      </c>
      <c r="E922" s="83" t="s">
        <v>1031</v>
      </c>
      <c r="F922" s="99" t="s">
        <v>83</v>
      </c>
      <c r="G922" s="40">
        <v>2991.61</v>
      </c>
      <c r="H922" s="40">
        <v>2799</v>
      </c>
    </row>
    <row r="923" spans="1:8" x14ac:dyDescent="0.25">
      <c r="A923" s="83"/>
      <c r="B923" s="83"/>
      <c r="C923" s="83"/>
      <c r="D923" s="83"/>
      <c r="E923" s="83"/>
      <c r="F923" s="99"/>
      <c r="G923" s="40">
        <v>1000</v>
      </c>
      <c r="H923" s="40">
        <v>0</v>
      </c>
    </row>
    <row r="924" spans="1:8" x14ac:dyDescent="0.25">
      <c r="A924" s="83"/>
      <c r="B924" s="83"/>
      <c r="C924" s="83"/>
      <c r="D924" s="83"/>
      <c r="E924" s="83"/>
      <c r="F924" s="99"/>
      <c r="G924" s="42"/>
      <c r="H924" s="40">
        <v>0</v>
      </c>
    </row>
    <row r="925" spans="1:8" x14ac:dyDescent="0.25">
      <c r="A925" s="83" t="s">
        <v>1056</v>
      </c>
      <c r="B925" s="83" t="s">
        <v>1057</v>
      </c>
      <c r="C925" s="83" t="s">
        <v>134</v>
      </c>
      <c r="D925" s="83" t="s">
        <v>112</v>
      </c>
      <c r="E925" s="83" t="s">
        <v>1031</v>
      </c>
      <c r="F925" s="99" t="s">
        <v>1058</v>
      </c>
      <c r="G925" s="40">
        <v>2991.61</v>
      </c>
      <c r="H925" s="40">
        <v>3151</v>
      </c>
    </row>
    <row r="926" spans="1:8" x14ac:dyDescent="0.25">
      <c r="A926" s="83"/>
      <c r="B926" s="83"/>
      <c r="C926" s="83"/>
      <c r="D926" s="83"/>
      <c r="E926" s="83"/>
      <c r="F926" s="99"/>
      <c r="G926" s="40">
        <v>2000</v>
      </c>
      <c r="H926" s="40">
        <v>1392</v>
      </c>
    </row>
    <row r="927" spans="1:8" x14ac:dyDescent="0.25">
      <c r="A927" s="83"/>
      <c r="B927" s="83"/>
      <c r="C927" s="83"/>
      <c r="D927" s="83"/>
      <c r="E927" s="83"/>
      <c r="F927" s="99"/>
      <c r="G927" s="42"/>
      <c r="H927" s="40">
        <v>0</v>
      </c>
    </row>
    <row r="928" spans="1:8" x14ac:dyDescent="0.25">
      <c r="A928" s="83" t="s">
        <v>1059</v>
      </c>
      <c r="B928" s="83" t="s">
        <v>1060</v>
      </c>
      <c r="C928" s="83" t="s">
        <v>134</v>
      </c>
      <c r="D928" s="83" t="s">
        <v>112</v>
      </c>
      <c r="E928" s="83" t="s">
        <v>1031</v>
      </c>
      <c r="F928" s="99" t="s">
        <v>1061</v>
      </c>
      <c r="G928" s="40">
        <v>5983.22</v>
      </c>
      <c r="H928" s="40">
        <v>3404</v>
      </c>
    </row>
    <row r="929" spans="1:8" x14ac:dyDescent="0.25">
      <c r="A929" s="83"/>
      <c r="B929" s="83"/>
      <c r="C929" s="83"/>
      <c r="D929" s="83"/>
      <c r="E929" s="83"/>
      <c r="F929" s="99"/>
      <c r="G929" s="40">
        <v>2000</v>
      </c>
      <c r="H929" s="40">
        <v>1392</v>
      </c>
    </row>
    <row r="930" spans="1:8" x14ac:dyDescent="0.25">
      <c r="A930" s="83"/>
      <c r="B930" s="83"/>
      <c r="C930" s="83"/>
      <c r="D930" s="83"/>
      <c r="E930" s="83"/>
      <c r="F930" s="99"/>
      <c r="G930" s="42"/>
      <c r="H930" s="40">
        <v>0</v>
      </c>
    </row>
    <row r="931" spans="1:8" x14ac:dyDescent="0.25">
      <c r="A931" s="83" t="s">
        <v>1059</v>
      </c>
      <c r="B931" s="83" t="s">
        <v>1062</v>
      </c>
      <c r="C931" s="83" t="s">
        <v>134</v>
      </c>
      <c r="D931" s="83" t="s">
        <v>112</v>
      </c>
      <c r="E931" s="83" t="s">
        <v>1031</v>
      </c>
      <c r="F931" s="99" t="s">
        <v>61</v>
      </c>
      <c r="G931" s="40">
        <v>5983.22</v>
      </c>
      <c r="H931" s="40">
        <v>3404</v>
      </c>
    </row>
    <row r="932" spans="1:8" x14ac:dyDescent="0.25">
      <c r="A932" s="83"/>
      <c r="B932" s="83"/>
      <c r="C932" s="83"/>
      <c r="D932" s="83"/>
      <c r="E932" s="83"/>
      <c r="F932" s="99"/>
      <c r="G932" s="40">
        <v>2000</v>
      </c>
      <c r="H932" s="40">
        <v>0</v>
      </c>
    </row>
    <row r="933" spans="1:8" x14ac:dyDescent="0.25">
      <c r="A933" s="83"/>
      <c r="B933" s="83"/>
      <c r="C933" s="83"/>
      <c r="D933" s="83"/>
      <c r="E933" s="83"/>
      <c r="F933" s="99"/>
      <c r="G933" s="42"/>
      <c r="H933" s="40">
        <v>0</v>
      </c>
    </row>
    <row r="934" spans="1:8" x14ac:dyDescent="0.25">
      <c r="A934" s="83" t="s">
        <v>1063</v>
      </c>
      <c r="B934" s="83" t="s">
        <v>1064</v>
      </c>
      <c r="C934" s="83" t="s">
        <v>134</v>
      </c>
      <c r="D934" s="83" t="s">
        <v>112</v>
      </c>
      <c r="E934" s="83" t="s">
        <v>1031</v>
      </c>
      <c r="F934" s="99" t="s">
        <v>64</v>
      </c>
      <c r="G934" s="40">
        <v>0</v>
      </c>
      <c r="H934" s="40">
        <v>0</v>
      </c>
    </row>
    <row r="935" spans="1:8" x14ac:dyDescent="0.25">
      <c r="A935" s="83"/>
      <c r="B935" s="83"/>
      <c r="C935" s="83"/>
      <c r="D935" s="83"/>
      <c r="E935" s="83"/>
      <c r="F935" s="99"/>
      <c r="G935" s="40">
        <v>2000</v>
      </c>
      <c r="H935" s="40">
        <v>0</v>
      </c>
    </row>
    <row r="936" spans="1:8" x14ac:dyDescent="0.25">
      <c r="A936" s="83"/>
      <c r="B936" s="83"/>
      <c r="C936" s="83"/>
      <c r="D936" s="83"/>
      <c r="E936" s="83"/>
      <c r="F936" s="99"/>
      <c r="G936" s="42"/>
      <c r="H936" s="40">
        <v>0</v>
      </c>
    </row>
    <row r="937" spans="1:8" x14ac:dyDescent="0.25">
      <c r="A937" s="83" t="s">
        <v>1065</v>
      </c>
      <c r="B937" s="83" t="s">
        <v>1066</v>
      </c>
      <c r="C937" s="83" t="s">
        <v>134</v>
      </c>
      <c r="D937" s="83" t="s">
        <v>1067</v>
      </c>
      <c r="E937" s="83" t="s">
        <v>1031</v>
      </c>
      <c r="F937" s="99" t="s">
        <v>1068</v>
      </c>
      <c r="G937" s="40">
        <v>5983.22</v>
      </c>
      <c r="H937" s="40">
        <v>4920</v>
      </c>
    </row>
    <row r="938" spans="1:8" x14ac:dyDescent="0.25">
      <c r="A938" s="83"/>
      <c r="B938" s="83"/>
      <c r="C938" s="83"/>
      <c r="D938" s="83"/>
      <c r="E938" s="83"/>
      <c r="F938" s="99"/>
      <c r="G938" s="40">
        <v>1935</v>
      </c>
      <c r="H938" s="40">
        <v>2784</v>
      </c>
    </row>
    <row r="939" spans="1:8" x14ac:dyDescent="0.25">
      <c r="A939" s="83"/>
      <c r="B939" s="83"/>
      <c r="C939" s="83"/>
      <c r="D939" s="83"/>
      <c r="E939" s="83"/>
      <c r="F939" s="99"/>
      <c r="G939" s="42"/>
      <c r="H939" s="40">
        <v>0</v>
      </c>
    </row>
    <row r="940" spans="1:8" x14ac:dyDescent="0.25">
      <c r="A940" s="83" t="s">
        <v>1069</v>
      </c>
      <c r="B940" s="83" t="s">
        <v>1070</v>
      </c>
      <c r="C940" s="83" t="s">
        <v>134</v>
      </c>
      <c r="D940" s="83" t="s">
        <v>1067</v>
      </c>
      <c r="E940" s="83" t="s">
        <v>1031</v>
      </c>
      <c r="F940" s="99" t="s">
        <v>475</v>
      </c>
      <c r="G940" s="40">
        <v>2991.61</v>
      </c>
      <c r="H940" s="40">
        <v>2398</v>
      </c>
    </row>
    <row r="941" spans="1:8" x14ac:dyDescent="0.25">
      <c r="A941" s="83"/>
      <c r="B941" s="83"/>
      <c r="C941" s="83"/>
      <c r="D941" s="83"/>
      <c r="E941" s="83"/>
      <c r="F941" s="99"/>
      <c r="G941" s="40">
        <v>1000</v>
      </c>
      <c r="H941" s="40">
        <v>2784</v>
      </c>
    </row>
    <row r="942" spans="1:8" x14ac:dyDescent="0.25">
      <c r="A942" s="83"/>
      <c r="B942" s="83"/>
      <c r="C942" s="83"/>
      <c r="D942" s="83"/>
      <c r="E942" s="83"/>
      <c r="F942" s="99"/>
      <c r="G942" s="42"/>
      <c r="H942" s="40">
        <v>0</v>
      </c>
    </row>
    <row r="943" spans="1:8" x14ac:dyDescent="0.25">
      <c r="A943" s="83" t="s">
        <v>1071</v>
      </c>
      <c r="B943" s="83" t="s">
        <v>1072</v>
      </c>
      <c r="C943" s="83" t="s">
        <v>1073</v>
      </c>
      <c r="D943" s="83" t="s">
        <v>1074</v>
      </c>
      <c r="E943" s="83" t="s">
        <v>1031</v>
      </c>
      <c r="F943" s="99" t="s">
        <v>181</v>
      </c>
      <c r="G943" s="40">
        <v>0</v>
      </c>
      <c r="H943" s="40">
        <v>0</v>
      </c>
    </row>
    <row r="944" spans="1:8" x14ac:dyDescent="0.25">
      <c r="A944" s="83"/>
      <c r="B944" s="83"/>
      <c r="C944" s="83"/>
      <c r="D944" s="83"/>
      <c r="E944" s="83"/>
      <c r="F944" s="99"/>
      <c r="G944" s="40">
        <v>0</v>
      </c>
      <c r="H944" s="40">
        <v>0</v>
      </c>
    </row>
    <row r="945" spans="1:8" x14ac:dyDescent="0.25">
      <c r="A945" s="83"/>
      <c r="B945" s="83"/>
      <c r="C945" s="83"/>
      <c r="D945" s="83"/>
      <c r="E945" s="83"/>
      <c r="F945" s="99"/>
      <c r="G945" s="42"/>
      <c r="H945" s="40">
        <v>0</v>
      </c>
    </row>
    <row r="946" spans="1:8" x14ac:dyDescent="0.25">
      <c r="A946" s="83" t="s">
        <v>1075</v>
      </c>
      <c r="B946" s="83" t="s">
        <v>1076</v>
      </c>
      <c r="C946" s="83" t="s">
        <v>1073</v>
      </c>
      <c r="D946" s="83" t="s">
        <v>1074</v>
      </c>
      <c r="E946" s="83" t="s">
        <v>1031</v>
      </c>
      <c r="F946" s="99" t="s">
        <v>97</v>
      </c>
      <c r="G946" s="40">
        <v>0</v>
      </c>
      <c r="H946" s="40">
        <v>0</v>
      </c>
    </row>
    <row r="947" spans="1:8" x14ac:dyDescent="0.25">
      <c r="A947" s="83"/>
      <c r="B947" s="83"/>
      <c r="C947" s="83"/>
      <c r="D947" s="83"/>
      <c r="E947" s="83"/>
      <c r="F947" s="99"/>
      <c r="G947" s="40">
        <v>0</v>
      </c>
      <c r="H947" s="40">
        <v>0</v>
      </c>
    </row>
    <row r="948" spans="1:8" x14ac:dyDescent="0.25">
      <c r="A948" s="83"/>
      <c r="B948" s="83"/>
      <c r="C948" s="83"/>
      <c r="D948" s="83"/>
      <c r="E948" s="83"/>
      <c r="F948" s="99"/>
      <c r="G948" s="42"/>
      <c r="H948" s="40">
        <v>0</v>
      </c>
    </row>
    <row r="949" spans="1:8" x14ac:dyDescent="0.25">
      <c r="A949" s="83" t="s">
        <v>1077</v>
      </c>
      <c r="B949" s="83" t="s">
        <v>1078</v>
      </c>
      <c r="C949" s="83" t="s">
        <v>1073</v>
      </c>
      <c r="D949" s="83" t="s">
        <v>1074</v>
      </c>
      <c r="E949" s="83" t="s">
        <v>1031</v>
      </c>
      <c r="F949" s="99" t="s">
        <v>97</v>
      </c>
      <c r="G949" s="40">
        <v>0</v>
      </c>
      <c r="H949" s="40">
        <v>0</v>
      </c>
    </row>
    <row r="950" spans="1:8" x14ac:dyDescent="0.25">
      <c r="A950" s="83"/>
      <c r="B950" s="83"/>
      <c r="C950" s="83"/>
      <c r="D950" s="83"/>
      <c r="E950" s="83"/>
      <c r="F950" s="99"/>
      <c r="G950" s="40">
        <v>0</v>
      </c>
      <c r="H950" s="40">
        <v>0</v>
      </c>
    </row>
    <row r="951" spans="1:8" x14ac:dyDescent="0.25">
      <c r="A951" s="83"/>
      <c r="B951" s="83"/>
      <c r="C951" s="83"/>
      <c r="D951" s="83"/>
      <c r="E951" s="83"/>
      <c r="F951" s="99"/>
      <c r="G951" s="42"/>
      <c r="H951" s="40">
        <v>0</v>
      </c>
    </row>
    <row r="952" spans="1:8" x14ac:dyDescent="0.25">
      <c r="A952" s="83" t="s">
        <v>1079</v>
      </c>
      <c r="B952" s="83" t="s">
        <v>317</v>
      </c>
      <c r="C952" s="83" t="s">
        <v>1073</v>
      </c>
      <c r="D952" s="83" t="s">
        <v>1074</v>
      </c>
      <c r="E952" s="83" t="s">
        <v>1031</v>
      </c>
      <c r="F952" s="99" t="s">
        <v>100</v>
      </c>
      <c r="G952" s="40">
        <v>0</v>
      </c>
      <c r="H952" s="40">
        <v>0</v>
      </c>
    </row>
    <row r="953" spans="1:8" x14ac:dyDescent="0.25">
      <c r="A953" s="83"/>
      <c r="B953" s="83"/>
      <c r="C953" s="83"/>
      <c r="D953" s="83"/>
      <c r="E953" s="83"/>
      <c r="F953" s="99"/>
      <c r="G953" s="40">
        <v>0</v>
      </c>
      <c r="H953" s="40">
        <v>0</v>
      </c>
    </row>
    <row r="954" spans="1:8" x14ac:dyDescent="0.25">
      <c r="A954" s="83"/>
      <c r="B954" s="83"/>
      <c r="C954" s="83"/>
      <c r="D954" s="83"/>
      <c r="E954" s="83"/>
      <c r="F954" s="99"/>
      <c r="G954" s="42"/>
      <c r="H954" s="40">
        <v>0</v>
      </c>
    </row>
    <row r="955" spans="1:8" x14ac:dyDescent="0.25">
      <c r="A955" s="83" t="s">
        <v>1080</v>
      </c>
      <c r="B955" s="83" t="s">
        <v>259</v>
      </c>
      <c r="C955" s="83" t="s">
        <v>1073</v>
      </c>
      <c r="D955" s="83" t="s">
        <v>1074</v>
      </c>
      <c r="E955" s="83" t="s">
        <v>1031</v>
      </c>
      <c r="F955" s="99" t="s">
        <v>105</v>
      </c>
      <c r="G955" s="40">
        <v>0</v>
      </c>
      <c r="H955" s="40">
        <v>0</v>
      </c>
    </row>
    <row r="956" spans="1:8" x14ac:dyDescent="0.25">
      <c r="A956" s="83"/>
      <c r="B956" s="83"/>
      <c r="C956" s="83"/>
      <c r="D956" s="83"/>
      <c r="E956" s="83"/>
      <c r="F956" s="99"/>
      <c r="G956" s="40">
        <v>0</v>
      </c>
      <c r="H956" s="40">
        <v>0</v>
      </c>
    </row>
    <row r="957" spans="1:8" x14ac:dyDescent="0.25">
      <c r="A957" s="83"/>
      <c r="B957" s="83"/>
      <c r="C957" s="83"/>
      <c r="D957" s="83"/>
      <c r="E957" s="83"/>
      <c r="F957" s="99"/>
      <c r="G957" s="42"/>
      <c r="H957" s="40">
        <v>0</v>
      </c>
    </row>
    <row r="958" spans="1:8" ht="20.100000000000001" customHeight="1" x14ac:dyDescent="0.25">
      <c r="A958" s="83" t="s">
        <v>1081</v>
      </c>
      <c r="B958" s="83" t="s">
        <v>1082</v>
      </c>
      <c r="C958" s="83" t="s">
        <v>398</v>
      </c>
      <c r="D958" s="83" t="s">
        <v>1083</v>
      </c>
      <c r="E958" s="83" t="s">
        <v>1031</v>
      </c>
      <c r="F958" s="99" t="s">
        <v>91</v>
      </c>
      <c r="G958" s="40">
        <v>0</v>
      </c>
      <c r="H958" s="40">
        <v>0</v>
      </c>
    </row>
    <row r="959" spans="1:8" ht="20.100000000000001" customHeight="1" x14ac:dyDescent="0.25">
      <c r="A959" s="83"/>
      <c r="B959" s="83"/>
      <c r="C959" s="83"/>
      <c r="D959" s="83"/>
      <c r="E959" s="83"/>
      <c r="F959" s="99"/>
      <c r="G959" s="40">
        <v>1000</v>
      </c>
      <c r="H959" s="40">
        <v>0</v>
      </c>
    </row>
    <row r="960" spans="1:8" ht="20.100000000000001" customHeight="1" x14ac:dyDescent="0.25">
      <c r="A960" s="83"/>
      <c r="B960" s="83"/>
      <c r="C960" s="83"/>
      <c r="D960" s="83"/>
      <c r="E960" s="83"/>
      <c r="F960" s="99"/>
      <c r="G960" s="42"/>
      <c r="H960" s="40">
        <v>0</v>
      </c>
    </row>
    <row r="961" spans="1:8" x14ac:dyDescent="0.25">
      <c r="A961" s="83" t="s">
        <v>1084</v>
      </c>
      <c r="B961" s="83" t="s">
        <v>1085</v>
      </c>
      <c r="C961" s="83" t="s">
        <v>398</v>
      </c>
      <c r="D961" s="83" t="s">
        <v>1086</v>
      </c>
      <c r="E961" s="83" t="s">
        <v>1031</v>
      </c>
      <c r="F961" s="99" t="s">
        <v>820</v>
      </c>
      <c r="G961" s="40">
        <v>0</v>
      </c>
      <c r="H961" s="40">
        <v>0</v>
      </c>
    </row>
    <row r="962" spans="1:8" x14ac:dyDescent="0.25">
      <c r="A962" s="83"/>
      <c r="B962" s="83"/>
      <c r="C962" s="83"/>
      <c r="D962" s="83"/>
      <c r="E962" s="83"/>
      <c r="F962" s="99"/>
      <c r="G962" s="40">
        <v>0</v>
      </c>
      <c r="H962" s="40">
        <v>0</v>
      </c>
    </row>
    <row r="963" spans="1:8" x14ac:dyDescent="0.25">
      <c r="A963" s="83"/>
      <c r="B963" s="83"/>
      <c r="C963" s="83"/>
      <c r="D963" s="83"/>
      <c r="E963" s="83"/>
      <c r="F963" s="99"/>
      <c r="G963" s="42"/>
      <c r="H963" s="40">
        <v>0</v>
      </c>
    </row>
    <row r="964" spans="1:8" ht="28.5" x14ac:dyDescent="0.25">
      <c r="A964" s="72" t="s">
        <v>1087</v>
      </c>
      <c r="B964" s="72" t="s">
        <v>1498</v>
      </c>
      <c r="C964" s="4" t="s">
        <v>1499</v>
      </c>
      <c r="D964" s="72" t="s">
        <v>1500</v>
      </c>
      <c r="E964" s="71" t="s">
        <v>1501</v>
      </c>
      <c r="F964" s="73" t="s">
        <v>1502</v>
      </c>
      <c r="G964" s="3" t="s">
        <v>922</v>
      </c>
      <c r="H964" s="3" t="s">
        <v>1088</v>
      </c>
    </row>
    <row r="965" spans="1:8" ht="28.5" x14ac:dyDescent="0.25">
      <c r="A965" s="72" t="s">
        <v>1089</v>
      </c>
      <c r="B965" s="72" t="s">
        <v>1503</v>
      </c>
      <c r="C965" s="4" t="s">
        <v>1504</v>
      </c>
      <c r="D965" s="72" t="s">
        <v>1505</v>
      </c>
      <c r="E965" s="71" t="s">
        <v>1501</v>
      </c>
      <c r="F965" s="7" t="s">
        <v>97</v>
      </c>
      <c r="G965" s="3" t="s">
        <v>1090</v>
      </c>
      <c r="H965" s="3" t="s">
        <v>1091</v>
      </c>
    </row>
    <row r="966" spans="1:8" ht="28.5" x14ac:dyDescent="0.25">
      <c r="A966" s="72" t="s">
        <v>1567</v>
      </c>
      <c r="B966" s="72" t="s">
        <v>1506</v>
      </c>
      <c r="C966" s="4" t="s">
        <v>1507</v>
      </c>
      <c r="D966" s="72" t="s">
        <v>1508</v>
      </c>
      <c r="E966" s="71" t="s">
        <v>1501</v>
      </c>
      <c r="F966" s="7" t="s">
        <v>1042</v>
      </c>
      <c r="G966" s="3" t="s">
        <v>922</v>
      </c>
      <c r="H966" s="3" t="s">
        <v>922</v>
      </c>
    </row>
    <row r="967" spans="1:8" ht="28.5" x14ac:dyDescent="0.25">
      <c r="A967" s="72" t="s">
        <v>1092</v>
      </c>
      <c r="B967" s="72" t="s">
        <v>1509</v>
      </c>
      <c r="C967" s="4" t="s">
        <v>754</v>
      </c>
      <c r="D967" s="72" t="s">
        <v>1136</v>
      </c>
      <c r="E967" s="71" t="s">
        <v>1501</v>
      </c>
      <c r="F967" s="72" t="s">
        <v>135</v>
      </c>
      <c r="G967" s="3" t="s">
        <v>1093</v>
      </c>
      <c r="H967" s="3" t="s">
        <v>1094</v>
      </c>
    </row>
    <row r="968" spans="1:8" ht="28.5" x14ac:dyDescent="0.25">
      <c r="A968" s="72" t="s">
        <v>1567</v>
      </c>
      <c r="B968" s="72" t="s">
        <v>1510</v>
      </c>
      <c r="C968" s="4" t="s">
        <v>754</v>
      </c>
      <c r="D968" s="72" t="s">
        <v>882</v>
      </c>
      <c r="E968" s="71" t="s">
        <v>1501</v>
      </c>
      <c r="F968" s="72" t="s">
        <v>58</v>
      </c>
      <c r="G968" s="3" t="s">
        <v>922</v>
      </c>
      <c r="H968" s="3" t="s">
        <v>922</v>
      </c>
    </row>
    <row r="969" spans="1:8" ht="28.5" x14ac:dyDescent="0.25">
      <c r="A969" s="72" t="s">
        <v>1567</v>
      </c>
      <c r="B969" s="72" t="s">
        <v>1511</v>
      </c>
      <c r="C969" s="4" t="s">
        <v>754</v>
      </c>
      <c r="D969" s="72" t="s">
        <v>1512</v>
      </c>
      <c r="E969" s="71" t="s">
        <v>1501</v>
      </c>
      <c r="F969" s="72" t="s">
        <v>144</v>
      </c>
      <c r="G969" s="3" t="s">
        <v>922</v>
      </c>
      <c r="H969" s="3" t="s">
        <v>922</v>
      </c>
    </row>
    <row r="970" spans="1:8" ht="28.5" x14ac:dyDescent="0.25">
      <c r="A970" s="72" t="s">
        <v>1567</v>
      </c>
      <c r="B970" s="72" t="s">
        <v>1513</v>
      </c>
      <c r="C970" s="4" t="s">
        <v>754</v>
      </c>
      <c r="D970" s="72" t="s">
        <v>63</v>
      </c>
      <c r="E970" s="71" t="s">
        <v>1501</v>
      </c>
      <c r="F970" s="72" t="s">
        <v>156</v>
      </c>
      <c r="G970" s="3" t="s">
        <v>922</v>
      </c>
      <c r="H970" s="3" t="s">
        <v>922</v>
      </c>
    </row>
    <row r="971" spans="1:8" ht="28.5" x14ac:dyDescent="0.25">
      <c r="A971" s="72" t="s">
        <v>1567</v>
      </c>
      <c r="B971" s="72" t="s">
        <v>1514</v>
      </c>
      <c r="C971" s="4" t="s">
        <v>1515</v>
      </c>
      <c r="D971" s="72" t="s">
        <v>1484</v>
      </c>
      <c r="E971" s="71" t="s">
        <v>1501</v>
      </c>
      <c r="F971" s="72" t="s">
        <v>1516</v>
      </c>
      <c r="G971" s="3" t="s">
        <v>922</v>
      </c>
      <c r="H971" s="3" t="s">
        <v>922</v>
      </c>
    </row>
    <row r="972" spans="1:8" ht="114" x14ac:dyDescent="0.25">
      <c r="A972" s="72" t="s">
        <v>1567</v>
      </c>
      <c r="B972" s="72" t="s">
        <v>1548</v>
      </c>
      <c r="C972" s="4" t="s">
        <v>1515</v>
      </c>
      <c r="D972" s="72" t="s">
        <v>1517</v>
      </c>
      <c r="E972" s="71" t="s">
        <v>1501</v>
      </c>
      <c r="F972" s="72" t="s">
        <v>109</v>
      </c>
      <c r="G972" s="3" t="s">
        <v>922</v>
      </c>
      <c r="H972" s="3" t="s">
        <v>922</v>
      </c>
    </row>
    <row r="973" spans="1:8" ht="42.75" x14ac:dyDescent="0.25">
      <c r="A973" s="72" t="s">
        <v>1567</v>
      </c>
      <c r="B973" s="72" t="s">
        <v>1518</v>
      </c>
      <c r="C973" s="4" t="s">
        <v>1519</v>
      </c>
      <c r="D973" s="72" t="s">
        <v>1520</v>
      </c>
      <c r="E973" s="71" t="s">
        <v>1501</v>
      </c>
      <c r="F973" s="7" t="s">
        <v>181</v>
      </c>
      <c r="G973" s="3" t="s">
        <v>922</v>
      </c>
      <c r="H973" s="3" t="s">
        <v>922</v>
      </c>
    </row>
    <row r="974" spans="1:8" ht="28.5" x14ac:dyDescent="0.25">
      <c r="A974" s="72" t="s">
        <v>1567</v>
      </c>
      <c r="B974" s="72" t="s">
        <v>1521</v>
      </c>
      <c r="C974" s="4" t="s">
        <v>1522</v>
      </c>
      <c r="D974" s="72" t="s">
        <v>1484</v>
      </c>
      <c r="E974" s="71" t="s">
        <v>1501</v>
      </c>
      <c r="F974" s="7" t="s">
        <v>97</v>
      </c>
      <c r="G974" s="3" t="s">
        <v>922</v>
      </c>
      <c r="H974" s="3" t="s">
        <v>922</v>
      </c>
    </row>
    <row r="975" spans="1:8" ht="28.5" x14ac:dyDescent="0.25">
      <c r="A975" s="72" t="s">
        <v>1567</v>
      </c>
      <c r="B975" s="72" t="s">
        <v>1523</v>
      </c>
      <c r="C975" s="4" t="s">
        <v>1522</v>
      </c>
      <c r="D975" s="72" t="s">
        <v>1484</v>
      </c>
      <c r="E975" s="71" t="s">
        <v>1501</v>
      </c>
      <c r="F975" s="7" t="s">
        <v>97</v>
      </c>
      <c r="G975" s="3" t="s">
        <v>922</v>
      </c>
      <c r="H975" s="3" t="s">
        <v>922</v>
      </c>
    </row>
    <row r="976" spans="1:8" ht="28.5" x14ac:dyDescent="0.25">
      <c r="A976" s="72" t="s">
        <v>1095</v>
      </c>
      <c r="B976" s="72" t="s">
        <v>1524</v>
      </c>
      <c r="C976" s="4" t="s">
        <v>1525</v>
      </c>
      <c r="D976" s="72" t="s">
        <v>1526</v>
      </c>
      <c r="E976" s="71" t="s">
        <v>1501</v>
      </c>
      <c r="F976" s="7" t="s">
        <v>798</v>
      </c>
      <c r="G976" s="3" t="s">
        <v>1096</v>
      </c>
      <c r="H976" s="3" t="s">
        <v>1097</v>
      </c>
    </row>
    <row r="977" spans="1:8" ht="28.5" x14ac:dyDescent="0.25">
      <c r="A977" s="72" t="s">
        <v>1098</v>
      </c>
      <c r="B977" s="72" t="s">
        <v>1527</v>
      </c>
      <c r="C977" s="4" t="s">
        <v>1525</v>
      </c>
      <c r="D977" s="72" t="s">
        <v>1528</v>
      </c>
      <c r="E977" s="71" t="s">
        <v>1501</v>
      </c>
      <c r="F977" s="7" t="s">
        <v>1046</v>
      </c>
      <c r="G977" s="3" t="s">
        <v>1099</v>
      </c>
      <c r="H977" s="3" t="s">
        <v>1100</v>
      </c>
    </row>
    <row r="978" spans="1:8" ht="28.5" x14ac:dyDescent="0.25">
      <c r="A978" s="72" t="s">
        <v>1567</v>
      </c>
      <c r="B978" s="72" t="s">
        <v>1529</v>
      </c>
      <c r="C978" s="4" t="s">
        <v>1525</v>
      </c>
      <c r="D978" s="72" t="s">
        <v>1530</v>
      </c>
      <c r="E978" s="71" t="s">
        <v>1501</v>
      </c>
      <c r="F978" s="7" t="s">
        <v>105</v>
      </c>
      <c r="G978" s="3" t="s">
        <v>922</v>
      </c>
      <c r="H978" s="3" t="s">
        <v>922</v>
      </c>
    </row>
    <row r="979" spans="1:8" ht="28.5" x14ac:dyDescent="0.25">
      <c r="A979" s="72" t="s">
        <v>1567</v>
      </c>
      <c r="B979" s="72" t="s">
        <v>1531</v>
      </c>
      <c r="C979" s="4" t="s">
        <v>1525</v>
      </c>
      <c r="D979" s="72" t="s">
        <v>1532</v>
      </c>
      <c r="E979" s="71" t="s">
        <v>1501</v>
      </c>
      <c r="F979" s="7" t="s">
        <v>475</v>
      </c>
      <c r="G979" s="3" t="s">
        <v>922</v>
      </c>
      <c r="H979" s="3" t="s">
        <v>922</v>
      </c>
    </row>
    <row r="980" spans="1:8" ht="28.5" x14ac:dyDescent="0.25">
      <c r="A980" s="72" t="s">
        <v>1101</v>
      </c>
      <c r="B980" s="72" t="s">
        <v>1533</v>
      </c>
      <c r="C980" s="4" t="s">
        <v>1534</v>
      </c>
      <c r="D980" s="72" t="s">
        <v>1535</v>
      </c>
      <c r="E980" s="71" t="s">
        <v>1501</v>
      </c>
      <c r="F980" s="7" t="s">
        <v>682</v>
      </c>
      <c r="G980" s="3" t="s">
        <v>1102</v>
      </c>
      <c r="H980" s="3" t="s">
        <v>1103</v>
      </c>
    </row>
    <row r="981" spans="1:8" ht="28.5" x14ac:dyDescent="0.25">
      <c r="A981" s="72" t="s">
        <v>1104</v>
      </c>
      <c r="B981" s="72" t="s">
        <v>1536</v>
      </c>
      <c r="C981" s="4" t="s">
        <v>1534</v>
      </c>
      <c r="D981" s="72" t="s">
        <v>1535</v>
      </c>
      <c r="E981" s="71" t="s">
        <v>1501</v>
      </c>
      <c r="F981" s="7" t="s">
        <v>682</v>
      </c>
      <c r="G981" s="3" t="s">
        <v>1102</v>
      </c>
      <c r="H981" s="3" t="s">
        <v>1103</v>
      </c>
    </row>
    <row r="982" spans="1:8" ht="42.75" x14ac:dyDescent="0.25">
      <c r="A982" s="72" t="s">
        <v>1567</v>
      </c>
      <c r="B982" s="72" t="s">
        <v>1537</v>
      </c>
      <c r="C982" s="4" t="s">
        <v>1538</v>
      </c>
      <c r="D982" s="72" t="s">
        <v>1484</v>
      </c>
      <c r="E982" s="71" t="s">
        <v>1501</v>
      </c>
      <c r="F982" s="7" t="s">
        <v>83</v>
      </c>
      <c r="G982" s="3" t="s">
        <v>922</v>
      </c>
      <c r="H982" s="3" t="s">
        <v>922</v>
      </c>
    </row>
    <row r="983" spans="1:8" ht="45" customHeight="1" x14ac:dyDescent="0.25">
      <c r="A983" s="100" t="s">
        <v>1105</v>
      </c>
      <c r="B983" s="100" t="s">
        <v>1106</v>
      </c>
      <c r="C983" s="100" t="s">
        <v>1539</v>
      </c>
      <c r="D983" s="100" t="s">
        <v>562</v>
      </c>
      <c r="E983" s="100" t="s">
        <v>1107</v>
      </c>
      <c r="F983" s="102" t="s">
        <v>230</v>
      </c>
      <c r="G983" s="44">
        <v>2022.02</v>
      </c>
      <c r="H983" s="44">
        <v>0</v>
      </c>
    </row>
    <row r="984" spans="1:8" ht="45" customHeight="1" x14ac:dyDescent="0.25">
      <c r="A984" s="101"/>
      <c r="B984" s="101"/>
      <c r="C984" s="101"/>
      <c r="D984" s="101"/>
      <c r="E984" s="101"/>
      <c r="F984" s="103"/>
      <c r="G984" s="44">
        <v>1778.4</v>
      </c>
      <c r="H984" s="44">
        <v>1886</v>
      </c>
    </row>
    <row r="985" spans="1:8" ht="45" customHeight="1" x14ac:dyDescent="0.25">
      <c r="A985" s="100" t="s">
        <v>1567</v>
      </c>
      <c r="B985" s="100" t="s">
        <v>1108</v>
      </c>
      <c r="C985" s="100" t="s">
        <v>1539</v>
      </c>
      <c r="D985" s="100" t="s">
        <v>562</v>
      </c>
      <c r="E985" s="100" t="s">
        <v>1107</v>
      </c>
      <c r="F985" s="102" t="s">
        <v>30</v>
      </c>
      <c r="G985" s="44">
        <v>0</v>
      </c>
      <c r="H985" s="44">
        <v>0</v>
      </c>
    </row>
    <row r="986" spans="1:8" ht="45" customHeight="1" x14ac:dyDescent="0.25">
      <c r="A986" s="101"/>
      <c r="B986" s="101"/>
      <c r="C986" s="101"/>
      <c r="D986" s="101"/>
      <c r="E986" s="101"/>
      <c r="F986" s="103"/>
      <c r="G986" s="44">
        <v>1000</v>
      </c>
      <c r="H986" s="44">
        <v>0</v>
      </c>
    </row>
    <row r="987" spans="1:8" ht="45" customHeight="1" x14ac:dyDescent="0.25">
      <c r="A987" s="100" t="s">
        <v>1109</v>
      </c>
      <c r="B987" s="100" t="s">
        <v>1110</v>
      </c>
      <c r="C987" s="100" t="s">
        <v>1539</v>
      </c>
      <c r="D987" s="100" t="s">
        <v>562</v>
      </c>
      <c r="E987" s="100" t="s">
        <v>1107</v>
      </c>
      <c r="F987" s="102" t="s">
        <v>26</v>
      </c>
      <c r="G987" s="44">
        <v>3000</v>
      </c>
      <c r="H987" s="44">
        <v>0</v>
      </c>
    </row>
    <row r="988" spans="1:8" ht="45" customHeight="1" x14ac:dyDescent="0.25">
      <c r="A988" s="101"/>
      <c r="B988" s="101"/>
      <c r="C988" s="101"/>
      <c r="D988" s="101"/>
      <c r="E988" s="101"/>
      <c r="F988" s="103"/>
      <c r="G988" s="44">
        <v>1946</v>
      </c>
      <c r="H988" s="44">
        <v>1016</v>
      </c>
    </row>
    <row r="989" spans="1:8" ht="45" customHeight="1" x14ac:dyDescent="0.25">
      <c r="A989" s="100" t="s">
        <v>1111</v>
      </c>
      <c r="B989" s="100" t="s">
        <v>1112</v>
      </c>
      <c r="C989" s="100" t="s">
        <v>1539</v>
      </c>
      <c r="D989" s="100" t="s">
        <v>562</v>
      </c>
      <c r="E989" s="100" t="s">
        <v>1107</v>
      </c>
      <c r="F989" s="102" t="s">
        <v>34</v>
      </c>
      <c r="G989" s="44">
        <v>1411</v>
      </c>
      <c r="H989" s="44">
        <v>0</v>
      </c>
    </row>
    <row r="990" spans="1:8" ht="45" customHeight="1" x14ac:dyDescent="0.25">
      <c r="A990" s="101"/>
      <c r="B990" s="101"/>
      <c r="C990" s="101"/>
      <c r="D990" s="101"/>
      <c r="E990" s="101"/>
      <c r="F990" s="103"/>
      <c r="G990" s="44">
        <v>2000</v>
      </c>
      <c r="H990" s="44">
        <v>924</v>
      </c>
    </row>
    <row r="991" spans="1:8" ht="45" customHeight="1" x14ac:dyDescent="0.25">
      <c r="A991" s="100" t="s">
        <v>1567</v>
      </c>
      <c r="B991" s="100" t="s">
        <v>1113</v>
      </c>
      <c r="C991" s="100" t="s">
        <v>1540</v>
      </c>
      <c r="D991" s="100" t="s">
        <v>1114</v>
      </c>
      <c r="E991" s="100" t="s">
        <v>1107</v>
      </c>
      <c r="F991" s="102" t="s">
        <v>362</v>
      </c>
      <c r="G991" s="44">
        <v>0</v>
      </c>
      <c r="H991" s="44">
        <v>0</v>
      </c>
    </row>
    <row r="992" spans="1:8" ht="45" customHeight="1" x14ac:dyDescent="0.25">
      <c r="A992" s="101"/>
      <c r="B992" s="101"/>
      <c r="C992" s="101"/>
      <c r="D992" s="101"/>
      <c r="E992" s="101"/>
      <c r="F992" s="103"/>
      <c r="G992" s="44">
        <v>2266</v>
      </c>
      <c r="H992" s="44">
        <v>1766</v>
      </c>
    </row>
    <row r="993" spans="1:8" ht="45" customHeight="1" x14ac:dyDescent="0.25">
      <c r="A993" s="100" t="s">
        <v>1567</v>
      </c>
      <c r="B993" s="100" t="s">
        <v>1115</v>
      </c>
      <c r="C993" s="100" t="s">
        <v>1541</v>
      </c>
      <c r="D993" s="100" t="s">
        <v>1114</v>
      </c>
      <c r="E993" s="100" t="s">
        <v>1107</v>
      </c>
      <c r="F993" s="102" t="s">
        <v>423</v>
      </c>
      <c r="G993" s="44">
        <v>0</v>
      </c>
      <c r="H993" s="44">
        <v>0</v>
      </c>
    </row>
    <row r="994" spans="1:8" ht="45" customHeight="1" x14ac:dyDescent="0.25">
      <c r="A994" s="101"/>
      <c r="B994" s="101"/>
      <c r="C994" s="101"/>
      <c r="D994" s="101"/>
      <c r="E994" s="101"/>
      <c r="F994" s="103"/>
      <c r="G994" s="44">
        <v>0</v>
      </c>
      <c r="H994" s="44">
        <v>0</v>
      </c>
    </row>
    <row r="995" spans="1:8" ht="45" customHeight="1" x14ac:dyDescent="0.25">
      <c r="A995" s="100" t="s">
        <v>1567</v>
      </c>
      <c r="B995" s="100" t="s">
        <v>1115</v>
      </c>
      <c r="C995" s="100" t="s">
        <v>1541</v>
      </c>
      <c r="D995" s="100" t="s">
        <v>1114</v>
      </c>
      <c r="E995" s="100" t="s">
        <v>1107</v>
      </c>
      <c r="F995" s="102" t="s">
        <v>432</v>
      </c>
      <c r="G995" s="44">
        <v>0</v>
      </c>
      <c r="H995" s="44">
        <v>0</v>
      </c>
    </row>
    <row r="996" spans="1:8" ht="45" customHeight="1" x14ac:dyDescent="0.25">
      <c r="A996" s="101"/>
      <c r="B996" s="101"/>
      <c r="C996" s="101"/>
      <c r="D996" s="101"/>
      <c r="E996" s="101"/>
      <c r="F996" s="103"/>
      <c r="G996" s="44">
        <v>0</v>
      </c>
      <c r="H996" s="44">
        <v>0</v>
      </c>
    </row>
    <row r="997" spans="1:8" ht="45" customHeight="1" x14ac:dyDescent="0.25">
      <c r="A997" s="100" t="s">
        <v>1116</v>
      </c>
      <c r="B997" s="100" t="s">
        <v>1117</v>
      </c>
      <c r="C997" s="100" t="s">
        <v>1542</v>
      </c>
      <c r="D997" s="100" t="s">
        <v>1118</v>
      </c>
      <c r="E997" s="100" t="s">
        <v>1107</v>
      </c>
      <c r="F997" s="102" t="s">
        <v>427</v>
      </c>
      <c r="G997" s="44">
        <v>2417</v>
      </c>
      <c r="H997" s="44">
        <v>2689</v>
      </c>
    </row>
    <row r="998" spans="1:8" ht="45" customHeight="1" x14ac:dyDescent="0.25">
      <c r="A998" s="101"/>
      <c r="B998" s="101"/>
      <c r="C998" s="101"/>
      <c r="D998" s="101"/>
      <c r="E998" s="101"/>
      <c r="F998" s="103"/>
      <c r="G998" s="44">
        <v>1200</v>
      </c>
      <c r="H998" s="44">
        <v>0</v>
      </c>
    </row>
    <row r="999" spans="1:8" ht="45" customHeight="1" x14ac:dyDescent="0.25">
      <c r="A999" s="100" t="s">
        <v>1119</v>
      </c>
      <c r="B999" s="100" t="s">
        <v>1120</v>
      </c>
      <c r="C999" s="100" t="s">
        <v>1543</v>
      </c>
      <c r="D999" s="100" t="s">
        <v>1121</v>
      </c>
      <c r="E999" s="100" t="s">
        <v>1107</v>
      </c>
      <c r="F999" s="102" t="s">
        <v>1122</v>
      </c>
      <c r="G999" s="44">
        <v>1837.99</v>
      </c>
      <c r="H999" s="44">
        <v>0</v>
      </c>
    </row>
    <row r="1000" spans="1:8" ht="45" customHeight="1" x14ac:dyDescent="0.25">
      <c r="A1000" s="101"/>
      <c r="B1000" s="101"/>
      <c r="C1000" s="101"/>
      <c r="D1000" s="101"/>
      <c r="E1000" s="101"/>
      <c r="F1000" s="103"/>
      <c r="G1000" s="44">
        <v>780</v>
      </c>
      <c r="H1000" s="44">
        <v>0</v>
      </c>
    </row>
    <row r="1001" spans="1:8" x14ac:dyDescent="0.25">
      <c r="A1001" s="100" t="s">
        <v>1123</v>
      </c>
      <c r="B1001" s="100" t="s">
        <v>1544</v>
      </c>
      <c r="C1001" s="100" t="s">
        <v>1545</v>
      </c>
      <c r="D1001" s="100" t="s">
        <v>1546</v>
      </c>
      <c r="E1001" s="100" t="s">
        <v>1547</v>
      </c>
      <c r="F1001" s="102" t="s">
        <v>97</v>
      </c>
      <c r="G1001" s="45">
        <v>0</v>
      </c>
      <c r="H1001" s="45">
        <v>0</v>
      </c>
    </row>
    <row r="1002" spans="1:8" ht="14.25" customHeight="1" x14ac:dyDescent="0.25">
      <c r="A1002" s="101"/>
      <c r="B1002" s="101"/>
      <c r="C1002" s="101"/>
      <c r="D1002" s="101"/>
      <c r="E1002" s="101"/>
      <c r="F1002" s="103"/>
      <c r="G1002" s="45">
        <v>0</v>
      </c>
      <c r="H1002" s="45">
        <v>100</v>
      </c>
    </row>
    <row r="1003" spans="1:8" ht="14.25" customHeight="1" x14ac:dyDescent="0.25">
      <c r="A1003" s="100" t="s">
        <v>1124</v>
      </c>
      <c r="B1003" s="100" t="s">
        <v>1549</v>
      </c>
      <c r="C1003" s="100" t="s">
        <v>1545</v>
      </c>
      <c r="D1003" s="100" t="s">
        <v>1546</v>
      </c>
      <c r="E1003" s="100" t="s">
        <v>1547</v>
      </c>
      <c r="F1003" s="102" t="s">
        <v>97</v>
      </c>
      <c r="G1003" s="45">
        <v>0</v>
      </c>
      <c r="H1003" s="45">
        <v>0</v>
      </c>
    </row>
    <row r="1004" spans="1:8" ht="15" customHeight="1" x14ac:dyDescent="0.25">
      <c r="A1004" s="101"/>
      <c r="B1004" s="101"/>
      <c r="C1004" s="101"/>
      <c r="D1004" s="101"/>
      <c r="E1004" s="101"/>
      <c r="F1004" s="103"/>
      <c r="G1004" s="45">
        <v>0</v>
      </c>
      <c r="H1004" s="45">
        <v>100</v>
      </c>
    </row>
    <row r="1005" spans="1:8" ht="14.25" customHeight="1" x14ac:dyDescent="0.25">
      <c r="A1005" s="100" t="s">
        <v>1125</v>
      </c>
      <c r="B1005" s="100" t="s">
        <v>1550</v>
      </c>
      <c r="C1005" s="100" t="s">
        <v>1545</v>
      </c>
      <c r="D1005" s="100" t="s">
        <v>1546</v>
      </c>
      <c r="E1005" s="100" t="s">
        <v>1547</v>
      </c>
      <c r="F1005" s="102" t="s">
        <v>97</v>
      </c>
      <c r="G1005" s="45">
        <v>0</v>
      </c>
      <c r="H1005" s="45">
        <v>0</v>
      </c>
    </row>
    <row r="1006" spans="1:8" ht="15" customHeight="1" x14ac:dyDescent="0.25">
      <c r="A1006" s="101"/>
      <c r="B1006" s="101"/>
      <c r="C1006" s="101"/>
      <c r="D1006" s="101"/>
      <c r="E1006" s="101"/>
      <c r="F1006" s="103"/>
      <c r="G1006" s="45">
        <v>0</v>
      </c>
      <c r="H1006" s="45">
        <v>100</v>
      </c>
    </row>
    <row r="1007" spans="1:8" ht="14.25" customHeight="1" x14ac:dyDescent="0.25">
      <c r="A1007" s="100" t="s">
        <v>1126</v>
      </c>
      <c r="B1007" s="100" t="s">
        <v>200</v>
      </c>
      <c r="C1007" s="100" t="s">
        <v>171</v>
      </c>
      <c r="D1007" s="100" t="s">
        <v>1558</v>
      </c>
      <c r="E1007" s="100" t="s">
        <v>1547</v>
      </c>
      <c r="F1007" s="102" t="s">
        <v>837</v>
      </c>
      <c r="G1007" s="45">
        <v>2339.48</v>
      </c>
      <c r="H1007" s="45">
        <v>0</v>
      </c>
    </row>
    <row r="1008" spans="1:8" ht="15" customHeight="1" x14ac:dyDescent="0.25">
      <c r="A1008" s="101"/>
      <c r="B1008" s="101"/>
      <c r="C1008" s="101"/>
      <c r="D1008" s="101"/>
      <c r="E1008" s="101"/>
      <c r="F1008" s="103"/>
      <c r="G1008" s="45">
        <f>627+925</f>
        <v>1552</v>
      </c>
      <c r="H1008" s="46">
        <f>200+310+300+735</f>
        <v>1545</v>
      </c>
    </row>
    <row r="1009" spans="1:8" ht="14.25" customHeight="1" x14ac:dyDescent="0.25">
      <c r="A1009" s="100" t="s">
        <v>1127</v>
      </c>
      <c r="B1009" s="100" t="s">
        <v>203</v>
      </c>
      <c r="C1009" s="100" t="s">
        <v>171</v>
      </c>
      <c r="D1009" s="100" t="s">
        <v>1558</v>
      </c>
      <c r="E1009" s="100" t="s">
        <v>1547</v>
      </c>
      <c r="F1009" s="102" t="s">
        <v>292</v>
      </c>
      <c r="G1009" s="45">
        <v>2299.1999999999998</v>
      </c>
      <c r="H1009" s="45">
        <v>0</v>
      </c>
    </row>
    <row r="1010" spans="1:8" ht="15" customHeight="1" x14ac:dyDescent="0.25">
      <c r="A1010" s="101"/>
      <c r="B1010" s="101"/>
      <c r="C1010" s="101"/>
      <c r="D1010" s="101"/>
      <c r="E1010" s="101"/>
      <c r="F1010" s="103"/>
      <c r="G1010" s="45">
        <f>1000+834.5</f>
        <v>1834.5</v>
      </c>
      <c r="H1010" s="45">
        <f>200+610+735+12</f>
        <v>1557</v>
      </c>
    </row>
    <row r="1011" spans="1:8" ht="24.95" customHeight="1" x14ac:dyDescent="0.25">
      <c r="A1011" s="100" t="s">
        <v>1128</v>
      </c>
      <c r="B1011" s="100" t="s">
        <v>1551</v>
      </c>
      <c r="C1011" s="100" t="s">
        <v>285</v>
      </c>
      <c r="D1011" s="100" t="s">
        <v>1559</v>
      </c>
      <c r="E1011" s="100" t="s">
        <v>1547</v>
      </c>
      <c r="F1011" s="102" t="s">
        <v>824</v>
      </c>
      <c r="G1011" s="45">
        <v>0</v>
      </c>
      <c r="H1011" s="45">
        <v>0</v>
      </c>
    </row>
    <row r="1012" spans="1:8" ht="24.95" customHeight="1" x14ac:dyDescent="0.25">
      <c r="A1012" s="101"/>
      <c r="B1012" s="101"/>
      <c r="C1012" s="101"/>
      <c r="D1012" s="101"/>
      <c r="E1012" s="101"/>
      <c r="F1012" s="103"/>
      <c r="G1012" s="45">
        <v>1000</v>
      </c>
      <c r="H1012" s="45">
        <v>200</v>
      </c>
    </row>
    <row r="1013" spans="1:8" ht="14.25" customHeight="1" x14ac:dyDescent="0.25">
      <c r="A1013" s="100" t="s">
        <v>1129</v>
      </c>
      <c r="B1013" s="100" t="s">
        <v>1552</v>
      </c>
      <c r="C1013" s="100" t="s">
        <v>285</v>
      </c>
      <c r="D1013" s="100" t="s">
        <v>1560</v>
      </c>
      <c r="E1013" s="100" t="s">
        <v>1547</v>
      </c>
      <c r="F1013" s="102" t="s">
        <v>58</v>
      </c>
      <c r="G1013" s="46">
        <v>3200</v>
      </c>
      <c r="H1013" s="45">
        <v>0</v>
      </c>
    </row>
    <row r="1014" spans="1:8" ht="15" customHeight="1" x14ac:dyDescent="0.25">
      <c r="A1014" s="101"/>
      <c r="B1014" s="101"/>
      <c r="C1014" s="101"/>
      <c r="D1014" s="101"/>
      <c r="E1014" s="101"/>
      <c r="F1014" s="103"/>
      <c r="G1014" s="45">
        <f>1000+1000</f>
        <v>2000</v>
      </c>
      <c r="H1014" s="45">
        <f>110+261+820.03+808.97+200</f>
        <v>2200</v>
      </c>
    </row>
    <row r="1015" spans="1:8" ht="14.25" customHeight="1" x14ac:dyDescent="0.25">
      <c r="A1015" s="100" t="s">
        <v>1130</v>
      </c>
      <c r="B1015" s="100" t="s">
        <v>1553</v>
      </c>
      <c r="C1015" s="100" t="s">
        <v>285</v>
      </c>
      <c r="D1015" s="100" t="s">
        <v>1561</v>
      </c>
      <c r="E1015" s="100" t="s">
        <v>1547</v>
      </c>
      <c r="F1015" s="102" t="s">
        <v>698</v>
      </c>
      <c r="G1015" s="45">
        <v>0</v>
      </c>
      <c r="H1015" s="45">
        <v>0</v>
      </c>
    </row>
    <row r="1016" spans="1:8" ht="15" customHeight="1" x14ac:dyDescent="0.25">
      <c r="A1016" s="101"/>
      <c r="B1016" s="101"/>
      <c r="C1016" s="101"/>
      <c r="D1016" s="101"/>
      <c r="E1016" s="101"/>
      <c r="F1016" s="103"/>
      <c r="G1016" s="45">
        <v>0</v>
      </c>
      <c r="H1016" s="45">
        <v>100</v>
      </c>
    </row>
    <row r="1017" spans="1:8" ht="14.25" customHeight="1" x14ac:dyDescent="0.25">
      <c r="A1017" s="100" t="s">
        <v>1131</v>
      </c>
      <c r="B1017" s="100" t="s">
        <v>1554</v>
      </c>
      <c r="C1017" s="100" t="s">
        <v>285</v>
      </c>
      <c r="D1017" s="100" t="s">
        <v>1562</v>
      </c>
      <c r="E1017" s="100" t="s">
        <v>1547</v>
      </c>
      <c r="F1017" s="102" t="s">
        <v>809</v>
      </c>
      <c r="G1017" s="45">
        <v>0</v>
      </c>
      <c r="H1017" s="45">
        <v>0</v>
      </c>
    </row>
    <row r="1018" spans="1:8" ht="15" customHeight="1" x14ac:dyDescent="0.25">
      <c r="A1018" s="101"/>
      <c r="B1018" s="101"/>
      <c r="C1018" s="101"/>
      <c r="D1018" s="101"/>
      <c r="E1018" s="101"/>
      <c r="F1018" s="103"/>
      <c r="G1018" s="45">
        <v>0</v>
      </c>
      <c r="H1018" s="45">
        <v>100</v>
      </c>
    </row>
    <row r="1019" spans="1:8" ht="14.25" customHeight="1" x14ac:dyDescent="0.25">
      <c r="A1019" s="100" t="s">
        <v>1132</v>
      </c>
      <c r="B1019" s="100" t="s">
        <v>1555</v>
      </c>
      <c r="C1019" s="100" t="s">
        <v>285</v>
      </c>
      <c r="D1019" s="100" t="s">
        <v>63</v>
      </c>
      <c r="E1019" s="100" t="s">
        <v>1547</v>
      </c>
      <c r="F1019" s="102" t="s">
        <v>64</v>
      </c>
      <c r="G1019" s="46">
        <v>2818.71</v>
      </c>
      <c r="H1019" s="45">
        <v>6734</v>
      </c>
    </row>
    <row r="1020" spans="1:8" ht="15" customHeight="1" x14ac:dyDescent="0.25">
      <c r="A1020" s="101"/>
      <c r="B1020" s="101"/>
      <c r="C1020" s="101"/>
      <c r="D1020" s="101"/>
      <c r="E1020" s="101"/>
      <c r="F1020" s="103"/>
      <c r="G1020" s="45">
        <v>1266</v>
      </c>
      <c r="H1020" s="45">
        <v>0</v>
      </c>
    </row>
    <row r="1021" spans="1:8" ht="14.25" customHeight="1" x14ac:dyDescent="0.25">
      <c r="A1021" s="100" t="s">
        <v>1133</v>
      </c>
      <c r="B1021" s="100" t="s">
        <v>1556</v>
      </c>
      <c r="C1021" s="100" t="s">
        <v>1557</v>
      </c>
      <c r="D1021" s="100" t="s">
        <v>1563</v>
      </c>
      <c r="E1021" s="100" t="s">
        <v>1547</v>
      </c>
      <c r="F1021" s="102" t="s">
        <v>91</v>
      </c>
      <c r="G1021" s="45">
        <v>0</v>
      </c>
      <c r="H1021" s="45">
        <v>0</v>
      </c>
    </row>
    <row r="1022" spans="1:8" x14ac:dyDescent="0.25">
      <c r="A1022" s="101"/>
      <c r="B1022" s="101"/>
      <c r="C1022" s="101"/>
      <c r="D1022" s="101"/>
      <c r="E1022" s="101"/>
      <c r="F1022" s="103"/>
      <c r="G1022" s="45">
        <v>0</v>
      </c>
      <c r="H1022" s="45">
        <v>100</v>
      </c>
    </row>
    <row r="1023" spans="1:8" ht="14.25" customHeight="1" x14ac:dyDescent="0.25">
      <c r="A1023" s="78" t="s">
        <v>1134</v>
      </c>
      <c r="B1023" s="78" t="s">
        <v>1135</v>
      </c>
      <c r="C1023" s="78" t="s">
        <v>191</v>
      </c>
      <c r="D1023" s="78" t="s">
        <v>1136</v>
      </c>
      <c r="E1023" s="78" t="s">
        <v>1137</v>
      </c>
      <c r="F1023" s="87" t="s">
        <v>1138</v>
      </c>
      <c r="G1023" s="27">
        <v>0</v>
      </c>
      <c r="H1023" s="27">
        <v>0</v>
      </c>
    </row>
    <row r="1024" spans="1:8" ht="14.25" customHeight="1" x14ac:dyDescent="0.25">
      <c r="A1024" s="82"/>
      <c r="B1024" s="82"/>
      <c r="C1024" s="82"/>
      <c r="D1024" s="82"/>
      <c r="E1024" s="82"/>
      <c r="F1024" s="104"/>
      <c r="G1024" s="27">
        <v>562.69000000000005</v>
      </c>
      <c r="H1024" s="27"/>
    </row>
    <row r="1025" spans="1:8" ht="14.25" customHeight="1" x14ac:dyDescent="0.25">
      <c r="A1025" s="82"/>
      <c r="B1025" s="82"/>
      <c r="C1025" s="82"/>
      <c r="D1025" s="82"/>
      <c r="E1025" s="82"/>
      <c r="F1025" s="104"/>
      <c r="G1025" s="27"/>
      <c r="H1025" s="27"/>
    </row>
    <row r="1026" spans="1:8" ht="14.25" customHeight="1" x14ac:dyDescent="0.25">
      <c r="A1026" s="78" t="s">
        <v>1134</v>
      </c>
      <c r="B1026" s="78" t="s">
        <v>1139</v>
      </c>
      <c r="C1026" s="82"/>
      <c r="D1026" s="78" t="s">
        <v>1140</v>
      </c>
      <c r="E1026" s="78" t="s">
        <v>1137</v>
      </c>
      <c r="F1026" s="87" t="s">
        <v>1141</v>
      </c>
      <c r="G1026" s="47">
        <v>0</v>
      </c>
      <c r="H1026" s="27">
        <v>0</v>
      </c>
    </row>
    <row r="1027" spans="1:8" ht="14.25" customHeight="1" x14ac:dyDescent="0.25">
      <c r="A1027" s="82"/>
      <c r="B1027" s="82"/>
      <c r="C1027" s="82"/>
      <c r="D1027" s="82"/>
      <c r="E1027" s="82"/>
      <c r="F1027" s="104"/>
      <c r="G1027" s="27">
        <v>612.03</v>
      </c>
      <c r="H1027" s="27"/>
    </row>
    <row r="1028" spans="1:8" ht="14.25" customHeight="1" x14ac:dyDescent="0.25">
      <c r="A1028" s="82"/>
      <c r="B1028" s="82"/>
      <c r="C1028" s="82"/>
      <c r="D1028" s="82"/>
      <c r="E1028" s="82"/>
      <c r="F1028" s="104"/>
      <c r="G1028" s="27"/>
      <c r="H1028" s="27"/>
    </row>
    <row r="1029" spans="1:8" ht="14.25" customHeight="1" x14ac:dyDescent="0.25">
      <c r="A1029" s="78" t="s">
        <v>1134</v>
      </c>
      <c r="B1029" s="78" t="s">
        <v>1142</v>
      </c>
      <c r="C1029" s="82"/>
      <c r="D1029" s="78" t="s">
        <v>804</v>
      </c>
      <c r="E1029" s="78" t="s">
        <v>1137</v>
      </c>
      <c r="F1029" s="87" t="s">
        <v>1143</v>
      </c>
      <c r="G1029" s="47">
        <v>0</v>
      </c>
      <c r="H1029" s="27">
        <v>0</v>
      </c>
    </row>
    <row r="1030" spans="1:8" ht="14.25" customHeight="1" x14ac:dyDescent="0.25">
      <c r="A1030" s="82"/>
      <c r="B1030" s="82"/>
      <c r="C1030" s="82"/>
      <c r="D1030" s="82"/>
      <c r="E1030" s="82"/>
      <c r="F1030" s="82"/>
      <c r="G1030" s="27">
        <v>467.03</v>
      </c>
      <c r="H1030" s="27">
        <v>0</v>
      </c>
    </row>
    <row r="1031" spans="1:8" ht="14.25" customHeight="1" x14ac:dyDescent="0.25">
      <c r="A1031" s="82"/>
      <c r="B1031" s="82"/>
      <c r="C1031" s="82"/>
      <c r="D1031" s="82"/>
      <c r="E1031" s="82"/>
      <c r="F1031" s="82"/>
      <c r="G1031" s="27"/>
      <c r="H1031" s="27"/>
    </row>
    <row r="1032" spans="1:8" ht="24.95" customHeight="1" x14ac:dyDescent="0.25">
      <c r="A1032" s="78" t="s">
        <v>1134</v>
      </c>
      <c r="B1032" s="78" t="s">
        <v>1144</v>
      </c>
      <c r="C1032" s="82"/>
      <c r="D1032" s="78" t="s">
        <v>1145</v>
      </c>
      <c r="E1032" s="78" t="s">
        <v>1137</v>
      </c>
      <c r="F1032" s="87" t="s">
        <v>1146</v>
      </c>
      <c r="G1032" s="47">
        <v>0</v>
      </c>
      <c r="H1032" s="27">
        <v>0</v>
      </c>
    </row>
    <row r="1033" spans="1:8" ht="24.95" customHeight="1" x14ac:dyDescent="0.25">
      <c r="A1033" s="82"/>
      <c r="B1033" s="82"/>
      <c r="C1033" s="82"/>
      <c r="D1033" s="82"/>
      <c r="E1033" s="82"/>
      <c r="F1033" s="104"/>
      <c r="G1033" s="27">
        <v>0</v>
      </c>
      <c r="H1033" s="27">
        <v>0</v>
      </c>
    </row>
    <row r="1034" spans="1:8" ht="24.95" customHeight="1" x14ac:dyDescent="0.25">
      <c r="A1034" s="82"/>
      <c r="B1034" s="82"/>
      <c r="C1034" s="82"/>
      <c r="D1034" s="82"/>
      <c r="E1034" s="82"/>
      <c r="F1034" s="104"/>
      <c r="G1034" s="27"/>
      <c r="H1034" s="27"/>
    </row>
    <row r="1035" spans="1:8" ht="14.25" customHeight="1" x14ac:dyDescent="0.25">
      <c r="A1035" s="78" t="s">
        <v>1134</v>
      </c>
      <c r="B1035" s="78" t="s">
        <v>1147</v>
      </c>
      <c r="C1035" s="82"/>
      <c r="D1035" s="78" t="s">
        <v>1148</v>
      </c>
      <c r="E1035" s="78" t="s">
        <v>1137</v>
      </c>
      <c r="F1035" s="87" t="s">
        <v>1149</v>
      </c>
      <c r="G1035" s="47">
        <v>0</v>
      </c>
      <c r="H1035" s="27">
        <v>0</v>
      </c>
    </row>
    <row r="1036" spans="1:8" ht="14.25" customHeight="1" x14ac:dyDescent="0.25">
      <c r="A1036" s="82"/>
      <c r="B1036" s="82"/>
      <c r="C1036" s="82"/>
      <c r="D1036" s="82"/>
      <c r="E1036" s="82"/>
      <c r="F1036" s="104"/>
      <c r="G1036" s="27">
        <v>0</v>
      </c>
      <c r="H1036" s="27"/>
    </row>
    <row r="1037" spans="1:8" ht="14.25" customHeight="1" x14ac:dyDescent="0.25">
      <c r="A1037" s="82"/>
      <c r="B1037" s="82"/>
      <c r="C1037" s="82"/>
      <c r="D1037" s="82"/>
      <c r="E1037" s="82"/>
      <c r="F1037" s="104"/>
      <c r="G1037" s="27"/>
      <c r="H1037" s="27"/>
    </row>
    <row r="1038" spans="1:8" ht="20.100000000000001" customHeight="1" x14ac:dyDescent="0.25">
      <c r="A1038" s="78" t="s">
        <v>1150</v>
      </c>
      <c r="B1038" s="78" t="s">
        <v>1151</v>
      </c>
      <c r="C1038" s="78" t="s">
        <v>1152</v>
      </c>
      <c r="D1038" s="78" t="s">
        <v>1152</v>
      </c>
      <c r="E1038" s="78" t="s">
        <v>1137</v>
      </c>
      <c r="F1038" s="87" t="s">
        <v>11</v>
      </c>
      <c r="G1038" s="47">
        <v>0</v>
      </c>
      <c r="H1038" s="27">
        <v>0</v>
      </c>
    </row>
    <row r="1039" spans="1:8" ht="20.100000000000001" customHeight="1" x14ac:dyDescent="0.25">
      <c r="A1039" s="82"/>
      <c r="B1039" s="82"/>
      <c r="C1039" s="82"/>
      <c r="D1039" s="82"/>
      <c r="E1039" s="82"/>
      <c r="F1039" s="104"/>
      <c r="G1039" s="27">
        <v>0</v>
      </c>
      <c r="H1039" s="27"/>
    </row>
    <row r="1040" spans="1:8" ht="20.100000000000001" customHeight="1" x14ac:dyDescent="0.25">
      <c r="A1040" s="82"/>
      <c r="B1040" s="82"/>
      <c r="C1040" s="82"/>
      <c r="D1040" s="82"/>
      <c r="E1040" s="82"/>
      <c r="F1040" s="104"/>
      <c r="G1040" s="27"/>
      <c r="H1040" s="27"/>
    </row>
    <row r="1041" spans="1:8" ht="14.25" customHeight="1" x14ac:dyDescent="0.25">
      <c r="A1041" s="78" t="s">
        <v>1153</v>
      </c>
      <c r="B1041" s="78" t="s">
        <v>1151</v>
      </c>
      <c r="C1041" s="78" t="s">
        <v>1154</v>
      </c>
      <c r="D1041" s="78" t="s">
        <v>1154</v>
      </c>
      <c r="E1041" s="78" t="s">
        <v>1137</v>
      </c>
      <c r="F1041" s="87" t="s">
        <v>20</v>
      </c>
      <c r="G1041" s="47">
        <v>0</v>
      </c>
      <c r="H1041" s="27">
        <v>0</v>
      </c>
    </row>
    <row r="1042" spans="1:8" ht="14.25" customHeight="1" x14ac:dyDescent="0.25">
      <c r="A1042" s="82"/>
      <c r="B1042" s="82"/>
      <c r="C1042" s="78"/>
      <c r="D1042" s="78"/>
      <c r="E1042" s="82"/>
      <c r="F1042" s="104"/>
      <c r="G1042" s="27">
        <v>0</v>
      </c>
      <c r="H1042" s="27"/>
    </row>
    <row r="1043" spans="1:8" ht="14.25" customHeight="1" x14ac:dyDescent="0.25">
      <c r="A1043" s="82"/>
      <c r="B1043" s="82"/>
      <c r="C1043" s="78"/>
      <c r="D1043" s="78"/>
      <c r="E1043" s="82"/>
      <c r="F1043" s="104"/>
      <c r="G1043" s="27"/>
      <c r="H1043" s="27"/>
    </row>
    <row r="1044" spans="1:8" ht="14.25" customHeight="1" x14ac:dyDescent="0.25">
      <c r="A1044" s="78" t="s">
        <v>1153</v>
      </c>
      <c r="B1044" s="78" t="s">
        <v>1155</v>
      </c>
      <c r="C1044" s="82"/>
      <c r="D1044" s="82"/>
      <c r="E1044" s="78" t="s">
        <v>1137</v>
      </c>
      <c r="F1044" s="87" t="s">
        <v>20</v>
      </c>
      <c r="G1044" s="47">
        <v>0</v>
      </c>
      <c r="H1044" s="27">
        <v>0</v>
      </c>
    </row>
    <row r="1045" spans="1:8" ht="14.25" customHeight="1" x14ac:dyDescent="0.25">
      <c r="A1045" s="82"/>
      <c r="B1045" s="82"/>
      <c r="C1045" s="82"/>
      <c r="D1045" s="82"/>
      <c r="E1045" s="82"/>
      <c r="F1045" s="104"/>
      <c r="G1045" s="27">
        <v>0</v>
      </c>
      <c r="H1045" s="27"/>
    </row>
    <row r="1046" spans="1:8" ht="14.25" customHeight="1" x14ac:dyDescent="0.25">
      <c r="A1046" s="82"/>
      <c r="B1046" s="82"/>
      <c r="C1046" s="82"/>
      <c r="D1046" s="82"/>
      <c r="E1046" s="82"/>
      <c r="F1046" s="104"/>
      <c r="G1046" s="27"/>
      <c r="H1046" s="27"/>
    </row>
    <row r="1047" spans="1:8" ht="24.95" customHeight="1" x14ac:dyDescent="0.25">
      <c r="A1047" s="78" t="s">
        <v>1156</v>
      </c>
      <c r="B1047" s="78" t="s">
        <v>1157</v>
      </c>
      <c r="C1047" s="78" t="s">
        <v>1158</v>
      </c>
      <c r="D1047" s="78" t="s">
        <v>1158</v>
      </c>
      <c r="E1047" s="78" t="s">
        <v>1137</v>
      </c>
      <c r="F1047" s="87" t="s">
        <v>1159</v>
      </c>
      <c r="G1047" s="47">
        <v>0</v>
      </c>
      <c r="H1047" s="27">
        <v>0</v>
      </c>
    </row>
    <row r="1048" spans="1:8" ht="24.95" customHeight="1" x14ac:dyDescent="0.25">
      <c r="A1048" s="82"/>
      <c r="B1048" s="78"/>
      <c r="C1048" s="82"/>
      <c r="D1048" s="82"/>
      <c r="E1048" s="82"/>
      <c r="F1048" s="104"/>
      <c r="G1048" s="27">
        <v>0</v>
      </c>
      <c r="H1048" s="27"/>
    </row>
    <row r="1049" spans="1:8" ht="24.95" customHeight="1" x14ac:dyDescent="0.25">
      <c r="A1049" s="82"/>
      <c r="B1049" s="78"/>
      <c r="C1049" s="82"/>
      <c r="D1049" s="82"/>
      <c r="E1049" s="82"/>
      <c r="F1049" s="104"/>
      <c r="G1049" s="27"/>
      <c r="H1049" s="27"/>
    </row>
    <row r="1050" spans="1:8" ht="14.25" customHeight="1" x14ac:dyDescent="0.25">
      <c r="A1050" s="78" t="s">
        <v>1160</v>
      </c>
      <c r="B1050" s="78" t="s">
        <v>1161</v>
      </c>
      <c r="C1050" s="78" t="s">
        <v>347</v>
      </c>
      <c r="D1050" s="78" t="s">
        <v>347</v>
      </c>
      <c r="E1050" s="78" t="s">
        <v>1137</v>
      </c>
      <c r="F1050" s="87" t="s">
        <v>1162</v>
      </c>
      <c r="G1050" s="27">
        <v>0</v>
      </c>
      <c r="H1050" s="27">
        <v>0</v>
      </c>
    </row>
    <row r="1051" spans="1:8" ht="14.25" customHeight="1" x14ac:dyDescent="0.25">
      <c r="A1051" s="82"/>
      <c r="B1051" s="78"/>
      <c r="C1051" s="82"/>
      <c r="D1051" s="82"/>
      <c r="E1051" s="82"/>
      <c r="F1051" s="104"/>
      <c r="G1051" s="27">
        <v>0</v>
      </c>
      <c r="H1051" s="27"/>
    </row>
    <row r="1052" spans="1:8" ht="14.25" customHeight="1" x14ac:dyDescent="0.25">
      <c r="A1052" s="82"/>
      <c r="B1052" s="78"/>
      <c r="C1052" s="82"/>
      <c r="D1052" s="82"/>
      <c r="E1052" s="82"/>
      <c r="F1052" s="104"/>
      <c r="G1052" s="27"/>
      <c r="H1052" s="27"/>
    </row>
    <row r="1053" spans="1:8" ht="14.25" customHeight="1" x14ac:dyDescent="0.25">
      <c r="A1053" s="78" t="s">
        <v>1163</v>
      </c>
      <c r="B1053" s="78" t="s">
        <v>1164</v>
      </c>
      <c r="C1053" s="78" t="s">
        <v>1165</v>
      </c>
      <c r="D1053" s="78" t="s">
        <v>1166</v>
      </c>
      <c r="E1053" s="78" t="s">
        <v>1137</v>
      </c>
      <c r="F1053" s="87" t="s">
        <v>26</v>
      </c>
      <c r="G1053" s="27">
        <v>0</v>
      </c>
      <c r="H1053" s="27">
        <v>0</v>
      </c>
    </row>
    <row r="1054" spans="1:8" ht="14.25" customHeight="1" x14ac:dyDescent="0.25">
      <c r="A1054" s="82"/>
      <c r="B1054" s="78"/>
      <c r="C1054" s="78"/>
      <c r="D1054" s="78"/>
      <c r="E1054" s="82"/>
      <c r="F1054" s="104"/>
      <c r="G1054" s="27">
        <v>0</v>
      </c>
      <c r="H1054" s="27"/>
    </row>
    <row r="1055" spans="1:8" ht="14.25" customHeight="1" x14ac:dyDescent="0.25">
      <c r="A1055" s="82"/>
      <c r="B1055" s="78"/>
      <c r="C1055" s="78"/>
      <c r="D1055" s="78"/>
      <c r="E1055" s="82"/>
      <c r="F1055" s="104"/>
      <c r="G1055" s="27"/>
      <c r="H1055" s="27"/>
    </row>
    <row r="1056" spans="1:8" ht="14.25" customHeight="1" x14ac:dyDescent="0.25">
      <c r="A1056" s="78" t="s">
        <v>1167</v>
      </c>
      <c r="B1056" s="78" t="s">
        <v>1168</v>
      </c>
      <c r="C1056" s="82"/>
      <c r="D1056" s="78" t="s">
        <v>1169</v>
      </c>
      <c r="E1056" s="78" t="s">
        <v>1137</v>
      </c>
      <c r="F1056" s="87" t="s">
        <v>26</v>
      </c>
      <c r="G1056" s="27">
        <v>0</v>
      </c>
      <c r="H1056" s="27">
        <v>0</v>
      </c>
    </row>
    <row r="1057" spans="1:8" ht="14.25" customHeight="1" x14ac:dyDescent="0.25">
      <c r="A1057" s="82"/>
      <c r="B1057" s="78"/>
      <c r="C1057" s="82"/>
      <c r="D1057" s="78"/>
      <c r="E1057" s="82"/>
      <c r="F1057" s="104"/>
      <c r="G1057" s="27">
        <v>0</v>
      </c>
      <c r="H1057" s="27"/>
    </row>
    <row r="1058" spans="1:8" ht="14.25" customHeight="1" x14ac:dyDescent="0.25">
      <c r="A1058" s="82"/>
      <c r="B1058" s="78"/>
      <c r="C1058" s="82"/>
      <c r="D1058" s="78"/>
      <c r="E1058" s="82"/>
      <c r="F1058" s="104"/>
      <c r="G1058" s="27"/>
      <c r="H1058" s="27"/>
    </row>
    <row r="1059" spans="1:8" ht="14.25" customHeight="1" x14ac:dyDescent="0.25">
      <c r="A1059" s="78" t="s">
        <v>1170</v>
      </c>
      <c r="B1059" s="78" t="s">
        <v>1171</v>
      </c>
      <c r="C1059" s="82"/>
      <c r="D1059" s="78" t="s">
        <v>1172</v>
      </c>
      <c r="E1059" s="78" t="s">
        <v>1137</v>
      </c>
      <c r="F1059" s="87" t="s">
        <v>26</v>
      </c>
      <c r="G1059" s="27">
        <v>0</v>
      </c>
      <c r="H1059" s="27">
        <v>0</v>
      </c>
    </row>
    <row r="1060" spans="1:8" ht="14.25" customHeight="1" x14ac:dyDescent="0.25">
      <c r="A1060" s="82"/>
      <c r="B1060" s="78"/>
      <c r="C1060" s="82"/>
      <c r="D1060" s="78"/>
      <c r="E1060" s="82"/>
      <c r="F1060" s="104"/>
      <c r="G1060" s="27">
        <v>0</v>
      </c>
      <c r="H1060" s="27"/>
    </row>
    <row r="1061" spans="1:8" ht="14.25" customHeight="1" x14ac:dyDescent="0.25">
      <c r="A1061" s="82"/>
      <c r="B1061" s="78"/>
      <c r="C1061" s="82"/>
      <c r="D1061" s="78"/>
      <c r="E1061" s="82"/>
      <c r="F1061" s="104"/>
      <c r="G1061" s="27"/>
      <c r="H1061" s="27"/>
    </row>
    <row r="1062" spans="1:8" ht="39.950000000000003" customHeight="1" x14ac:dyDescent="0.25">
      <c r="A1062" s="78" t="s">
        <v>1173</v>
      </c>
      <c r="B1062" s="78" t="s">
        <v>1174</v>
      </c>
      <c r="C1062" s="78" t="s">
        <v>1175</v>
      </c>
      <c r="D1062" s="78" t="s">
        <v>1176</v>
      </c>
      <c r="E1062" s="78" t="s">
        <v>1177</v>
      </c>
      <c r="F1062" s="78" t="s">
        <v>599</v>
      </c>
      <c r="G1062" s="32">
        <v>1216</v>
      </c>
      <c r="H1062" s="32">
        <v>0</v>
      </c>
    </row>
    <row r="1063" spans="1:8" ht="39.950000000000003" customHeight="1" x14ac:dyDescent="0.25">
      <c r="A1063" s="82"/>
      <c r="B1063" s="82"/>
      <c r="C1063" s="82"/>
      <c r="D1063" s="82"/>
      <c r="E1063" s="82"/>
      <c r="F1063" s="82"/>
      <c r="G1063" s="32">
        <v>629</v>
      </c>
      <c r="H1063" s="32">
        <v>280</v>
      </c>
    </row>
    <row r="1064" spans="1:8" ht="39.950000000000003" customHeight="1" x14ac:dyDescent="0.25">
      <c r="A1064" s="82"/>
      <c r="B1064" s="82"/>
      <c r="C1064" s="82"/>
      <c r="D1064" s="82"/>
      <c r="E1064" s="82"/>
      <c r="F1064" s="82"/>
      <c r="G1064" s="33"/>
      <c r="H1064" s="32">
        <v>169.21</v>
      </c>
    </row>
    <row r="1065" spans="1:8" ht="14.25" customHeight="1" x14ac:dyDescent="0.25">
      <c r="A1065" s="78" t="s">
        <v>1178</v>
      </c>
      <c r="B1065" s="78" t="s">
        <v>1179</v>
      </c>
      <c r="C1065" s="78" t="s">
        <v>1180</v>
      </c>
      <c r="D1065" s="78" t="s">
        <v>1567</v>
      </c>
      <c r="E1065" s="78" t="s">
        <v>1177</v>
      </c>
      <c r="F1065" s="78" t="s">
        <v>1181</v>
      </c>
      <c r="G1065" s="32">
        <v>0</v>
      </c>
      <c r="H1065" s="32">
        <v>0</v>
      </c>
    </row>
    <row r="1066" spans="1:8" ht="14.25" customHeight="1" x14ac:dyDescent="0.25">
      <c r="A1066" s="82"/>
      <c r="B1066" s="82"/>
      <c r="C1066" s="82"/>
      <c r="D1066" s="82"/>
      <c r="E1066" s="82"/>
      <c r="F1066" s="82"/>
      <c r="G1066" s="32">
        <v>0</v>
      </c>
      <c r="H1066" s="32">
        <v>0</v>
      </c>
    </row>
    <row r="1067" spans="1:8" ht="14.25" customHeight="1" x14ac:dyDescent="0.25">
      <c r="A1067" s="82"/>
      <c r="B1067" s="82"/>
      <c r="C1067" s="82"/>
      <c r="D1067" s="82"/>
      <c r="E1067" s="82"/>
      <c r="F1067" s="82"/>
      <c r="G1067" s="33"/>
      <c r="H1067" s="32">
        <v>0</v>
      </c>
    </row>
    <row r="1068" spans="1:8" ht="20.100000000000001" customHeight="1" x14ac:dyDescent="0.25">
      <c r="A1068" s="78" t="s">
        <v>1182</v>
      </c>
      <c r="B1068" s="78" t="s">
        <v>1183</v>
      </c>
      <c r="C1068" s="78" t="s">
        <v>1184</v>
      </c>
      <c r="D1068" s="78" t="s">
        <v>1185</v>
      </c>
      <c r="E1068" s="78" t="s">
        <v>1177</v>
      </c>
      <c r="F1068" s="78" t="s">
        <v>432</v>
      </c>
      <c r="G1068" s="32">
        <v>0</v>
      </c>
      <c r="H1068" s="32">
        <v>0</v>
      </c>
    </row>
    <row r="1069" spans="1:8" ht="20.100000000000001" customHeight="1" x14ac:dyDescent="0.25">
      <c r="A1069" s="82"/>
      <c r="B1069" s="82"/>
      <c r="C1069" s="82"/>
      <c r="D1069" s="82"/>
      <c r="E1069" s="82"/>
      <c r="F1069" s="82"/>
      <c r="G1069" s="32">
        <v>0</v>
      </c>
      <c r="H1069" s="32">
        <v>0</v>
      </c>
    </row>
    <row r="1070" spans="1:8" ht="20.100000000000001" customHeight="1" x14ac:dyDescent="0.25">
      <c r="A1070" s="82"/>
      <c r="B1070" s="82"/>
      <c r="C1070" s="82"/>
      <c r="D1070" s="82"/>
      <c r="E1070" s="82"/>
      <c r="F1070" s="82"/>
      <c r="G1070" s="33"/>
      <c r="H1070" s="32">
        <v>0</v>
      </c>
    </row>
    <row r="1071" spans="1:8" ht="95.1" customHeight="1" x14ac:dyDescent="0.25">
      <c r="A1071" s="78" t="s">
        <v>1182</v>
      </c>
      <c r="B1071" s="78" t="s">
        <v>1186</v>
      </c>
      <c r="C1071" s="78" t="s">
        <v>1187</v>
      </c>
      <c r="D1071" s="78" t="s">
        <v>1188</v>
      </c>
      <c r="E1071" s="78" t="s">
        <v>1177</v>
      </c>
      <c r="F1071" s="78" t="s">
        <v>11</v>
      </c>
      <c r="G1071" s="32">
        <v>0</v>
      </c>
      <c r="H1071" s="32">
        <v>0</v>
      </c>
    </row>
    <row r="1072" spans="1:8" ht="95.1" customHeight="1" x14ac:dyDescent="0.25">
      <c r="A1072" s="82"/>
      <c r="B1072" s="82"/>
      <c r="C1072" s="82"/>
      <c r="D1072" s="82"/>
      <c r="E1072" s="82"/>
      <c r="F1072" s="82"/>
      <c r="G1072" s="32">
        <v>0</v>
      </c>
      <c r="H1072" s="32">
        <v>0</v>
      </c>
    </row>
    <row r="1073" spans="1:8" ht="95.1" customHeight="1" x14ac:dyDescent="0.25">
      <c r="A1073" s="82"/>
      <c r="B1073" s="82"/>
      <c r="C1073" s="82"/>
      <c r="D1073" s="82"/>
      <c r="E1073" s="82"/>
      <c r="F1073" s="82"/>
      <c r="G1073" s="33"/>
      <c r="H1073" s="32">
        <v>0</v>
      </c>
    </row>
    <row r="1074" spans="1:8" ht="65.099999999999994" customHeight="1" x14ac:dyDescent="0.25">
      <c r="A1074" s="78" t="s">
        <v>1182</v>
      </c>
      <c r="B1074" s="78" t="s">
        <v>1189</v>
      </c>
      <c r="C1074" s="78" t="s">
        <v>1190</v>
      </c>
      <c r="D1074" s="78" t="s">
        <v>1191</v>
      </c>
      <c r="E1074" s="78" t="s">
        <v>1177</v>
      </c>
      <c r="F1074" s="78" t="s">
        <v>20</v>
      </c>
      <c r="G1074" s="32">
        <v>0</v>
      </c>
      <c r="H1074" s="32">
        <v>0</v>
      </c>
    </row>
    <row r="1075" spans="1:8" ht="65.099999999999994" customHeight="1" x14ac:dyDescent="0.25">
      <c r="A1075" s="82"/>
      <c r="B1075" s="82"/>
      <c r="C1075" s="82"/>
      <c r="D1075" s="82"/>
      <c r="E1075" s="82"/>
      <c r="F1075" s="82"/>
      <c r="G1075" s="32">
        <v>1000</v>
      </c>
      <c r="H1075" s="32">
        <v>0</v>
      </c>
    </row>
    <row r="1076" spans="1:8" ht="65.099999999999994" customHeight="1" x14ac:dyDescent="0.25">
      <c r="A1076" s="82"/>
      <c r="B1076" s="82"/>
      <c r="C1076" s="82"/>
      <c r="D1076" s="82"/>
      <c r="E1076" s="82"/>
      <c r="F1076" s="82"/>
      <c r="G1076" s="33"/>
      <c r="H1076" s="32">
        <v>0</v>
      </c>
    </row>
    <row r="1077" spans="1:8" ht="65.099999999999994" customHeight="1" x14ac:dyDescent="0.25">
      <c r="A1077" s="78" t="s">
        <v>1182</v>
      </c>
      <c r="B1077" s="78" t="s">
        <v>1192</v>
      </c>
      <c r="C1077" s="78" t="s">
        <v>1190</v>
      </c>
      <c r="D1077" s="78" t="s">
        <v>1191</v>
      </c>
      <c r="E1077" s="78" t="s">
        <v>1177</v>
      </c>
      <c r="F1077" s="78" t="s">
        <v>20</v>
      </c>
      <c r="G1077" s="32">
        <v>0</v>
      </c>
      <c r="H1077" s="32">
        <v>0</v>
      </c>
    </row>
    <row r="1078" spans="1:8" ht="65.099999999999994" customHeight="1" x14ac:dyDescent="0.25">
      <c r="A1078" s="82"/>
      <c r="B1078" s="82"/>
      <c r="C1078" s="82"/>
      <c r="D1078" s="82"/>
      <c r="E1078" s="82"/>
      <c r="F1078" s="82"/>
      <c r="G1078" s="32">
        <v>0</v>
      </c>
      <c r="H1078" s="32">
        <v>0</v>
      </c>
    </row>
    <row r="1079" spans="1:8" ht="65.099999999999994" customHeight="1" x14ac:dyDescent="0.25">
      <c r="A1079" s="82"/>
      <c r="B1079" s="82"/>
      <c r="C1079" s="82"/>
      <c r="D1079" s="82"/>
      <c r="E1079" s="82"/>
      <c r="F1079" s="82"/>
      <c r="G1079" s="33"/>
      <c r="H1079" s="32">
        <v>0</v>
      </c>
    </row>
    <row r="1080" spans="1:8" ht="65.099999999999994" customHeight="1" x14ac:dyDescent="0.25">
      <c r="A1080" s="78" t="s">
        <v>1182</v>
      </c>
      <c r="B1080" s="78" t="s">
        <v>1186</v>
      </c>
      <c r="C1080" s="78" t="s">
        <v>1190</v>
      </c>
      <c r="D1080" s="78" t="s">
        <v>1191</v>
      </c>
      <c r="E1080" s="78" t="s">
        <v>1177</v>
      </c>
      <c r="F1080" s="78" t="s">
        <v>20</v>
      </c>
      <c r="G1080" s="32">
        <v>0</v>
      </c>
      <c r="H1080" s="32">
        <v>0</v>
      </c>
    </row>
    <row r="1081" spans="1:8" ht="65.099999999999994" customHeight="1" x14ac:dyDescent="0.25">
      <c r="A1081" s="82"/>
      <c r="B1081" s="82"/>
      <c r="C1081" s="82"/>
      <c r="D1081" s="82"/>
      <c r="E1081" s="82"/>
      <c r="F1081" s="82"/>
      <c r="G1081" s="32">
        <v>0</v>
      </c>
      <c r="H1081" s="32">
        <v>0</v>
      </c>
    </row>
    <row r="1082" spans="1:8" ht="65.099999999999994" customHeight="1" x14ac:dyDescent="0.25">
      <c r="A1082" s="82"/>
      <c r="B1082" s="82"/>
      <c r="C1082" s="82"/>
      <c r="D1082" s="82"/>
      <c r="E1082" s="82"/>
      <c r="F1082" s="82"/>
      <c r="G1082" s="33"/>
      <c r="H1082" s="32">
        <v>0</v>
      </c>
    </row>
    <row r="1083" spans="1:8" ht="60" customHeight="1" x14ac:dyDescent="0.25">
      <c r="A1083" s="78" t="s">
        <v>1182</v>
      </c>
      <c r="B1083" s="78" t="s">
        <v>1193</v>
      </c>
      <c r="C1083" s="78" t="s">
        <v>1194</v>
      </c>
      <c r="D1083" s="78" t="s">
        <v>1195</v>
      </c>
      <c r="E1083" s="78" t="s">
        <v>1177</v>
      </c>
      <c r="F1083" s="78" t="s">
        <v>1196</v>
      </c>
      <c r="G1083" s="32">
        <v>0</v>
      </c>
      <c r="H1083" s="32">
        <v>0</v>
      </c>
    </row>
    <row r="1084" spans="1:8" ht="60" customHeight="1" x14ac:dyDescent="0.25">
      <c r="A1084" s="82"/>
      <c r="B1084" s="82"/>
      <c r="C1084" s="82"/>
      <c r="D1084" s="82"/>
      <c r="E1084" s="82"/>
      <c r="F1084" s="82"/>
      <c r="G1084" s="32">
        <v>0</v>
      </c>
      <c r="H1084" s="32">
        <v>0</v>
      </c>
    </row>
    <row r="1085" spans="1:8" ht="60" customHeight="1" x14ac:dyDescent="0.25">
      <c r="A1085" s="82"/>
      <c r="B1085" s="82"/>
      <c r="C1085" s="82"/>
      <c r="D1085" s="82"/>
      <c r="E1085" s="82"/>
      <c r="F1085" s="82"/>
      <c r="G1085" s="33"/>
      <c r="H1085" s="32">
        <v>0</v>
      </c>
    </row>
    <row r="1086" spans="1:8" ht="60" customHeight="1" x14ac:dyDescent="0.25">
      <c r="A1086" s="78" t="s">
        <v>1182</v>
      </c>
      <c r="B1086" s="78" t="s">
        <v>1193</v>
      </c>
      <c r="C1086" s="78" t="s">
        <v>1197</v>
      </c>
      <c r="D1086" s="78" t="s">
        <v>1195</v>
      </c>
      <c r="E1086" s="78" t="s">
        <v>1177</v>
      </c>
      <c r="F1086" s="78" t="s">
        <v>423</v>
      </c>
      <c r="G1086" s="32">
        <v>0</v>
      </c>
      <c r="H1086" s="32">
        <v>0</v>
      </c>
    </row>
    <row r="1087" spans="1:8" ht="60" customHeight="1" x14ac:dyDescent="0.25">
      <c r="A1087" s="82"/>
      <c r="B1087" s="82"/>
      <c r="C1087" s="82"/>
      <c r="D1087" s="82"/>
      <c r="E1087" s="82"/>
      <c r="F1087" s="82"/>
      <c r="G1087" s="32">
        <v>0</v>
      </c>
      <c r="H1087" s="32">
        <v>0</v>
      </c>
    </row>
    <row r="1088" spans="1:8" ht="60" customHeight="1" x14ac:dyDescent="0.25">
      <c r="A1088" s="82"/>
      <c r="B1088" s="82"/>
      <c r="C1088" s="82"/>
      <c r="D1088" s="82"/>
      <c r="E1088" s="82"/>
      <c r="F1088" s="82"/>
      <c r="G1088" s="33"/>
      <c r="H1088" s="32">
        <v>0</v>
      </c>
    </row>
    <row r="1089" spans="1:8" ht="60" customHeight="1" x14ac:dyDescent="0.25">
      <c r="A1089" s="78" t="s">
        <v>1182</v>
      </c>
      <c r="B1089" s="78" t="s">
        <v>1198</v>
      </c>
      <c r="C1089" s="78" t="s">
        <v>1199</v>
      </c>
      <c r="D1089" s="78" t="s">
        <v>1200</v>
      </c>
      <c r="E1089" s="78" t="s">
        <v>1177</v>
      </c>
      <c r="F1089" s="78" t="s">
        <v>1201</v>
      </c>
      <c r="G1089" s="32">
        <v>0</v>
      </c>
      <c r="H1089" s="32">
        <v>0</v>
      </c>
    </row>
    <row r="1090" spans="1:8" ht="60" customHeight="1" x14ac:dyDescent="0.25">
      <c r="A1090" s="82"/>
      <c r="B1090" s="82"/>
      <c r="C1090" s="82"/>
      <c r="D1090" s="82"/>
      <c r="E1090" s="82"/>
      <c r="F1090" s="82"/>
      <c r="G1090" s="32">
        <v>0</v>
      </c>
      <c r="H1090" s="32">
        <v>0</v>
      </c>
    </row>
    <row r="1091" spans="1:8" ht="60" customHeight="1" x14ac:dyDescent="0.25">
      <c r="A1091" s="82"/>
      <c r="B1091" s="82"/>
      <c r="C1091" s="82"/>
      <c r="D1091" s="82"/>
      <c r="E1091" s="82"/>
      <c r="F1091" s="82"/>
      <c r="G1091" s="33"/>
      <c r="H1091" s="32">
        <v>0</v>
      </c>
    </row>
    <row r="1092" spans="1:8" ht="24.95" customHeight="1" x14ac:dyDescent="0.25">
      <c r="A1092" s="78" t="s">
        <v>1178</v>
      </c>
      <c r="B1092" s="78" t="s">
        <v>1202</v>
      </c>
      <c r="C1092" s="78" t="s">
        <v>1199</v>
      </c>
      <c r="D1092" s="78" t="s">
        <v>1564</v>
      </c>
      <c r="E1092" s="78" t="s">
        <v>1177</v>
      </c>
      <c r="F1092" s="78" t="s">
        <v>1203</v>
      </c>
      <c r="G1092" s="32">
        <v>2432</v>
      </c>
      <c r="H1092" s="32">
        <v>0</v>
      </c>
    </row>
    <row r="1093" spans="1:8" ht="24.95" customHeight="1" x14ac:dyDescent="0.25">
      <c r="A1093" s="82"/>
      <c r="B1093" s="82"/>
      <c r="C1093" s="82"/>
      <c r="D1093" s="82"/>
      <c r="E1093" s="82"/>
      <c r="F1093" s="82"/>
      <c r="G1093" s="32">
        <v>1805</v>
      </c>
      <c r="H1093" s="32">
        <v>544</v>
      </c>
    </row>
    <row r="1094" spans="1:8" ht="24.95" customHeight="1" x14ac:dyDescent="0.25">
      <c r="A1094" s="82"/>
      <c r="B1094" s="82"/>
      <c r="C1094" s="82"/>
      <c r="D1094" s="82"/>
      <c r="E1094" s="82"/>
      <c r="F1094" s="82"/>
      <c r="G1094" s="33"/>
      <c r="H1094" s="32">
        <v>0</v>
      </c>
    </row>
    <row r="1095" spans="1:8" ht="24.95" customHeight="1" x14ac:dyDescent="0.25">
      <c r="A1095" s="78" t="s">
        <v>1182</v>
      </c>
      <c r="B1095" s="78" t="s">
        <v>1204</v>
      </c>
      <c r="C1095" s="78" t="s">
        <v>1199</v>
      </c>
      <c r="D1095" s="78" t="s">
        <v>1205</v>
      </c>
      <c r="E1095" s="78" t="s">
        <v>1177</v>
      </c>
      <c r="F1095" s="78" t="s">
        <v>1206</v>
      </c>
      <c r="G1095" s="32">
        <v>0</v>
      </c>
      <c r="H1095" s="32">
        <v>0</v>
      </c>
    </row>
    <row r="1096" spans="1:8" ht="24.95" customHeight="1" x14ac:dyDescent="0.25">
      <c r="A1096" s="82"/>
      <c r="B1096" s="82"/>
      <c r="C1096" s="82"/>
      <c r="D1096" s="82"/>
      <c r="E1096" s="82"/>
      <c r="F1096" s="82"/>
      <c r="G1096" s="32">
        <v>1725</v>
      </c>
      <c r="H1096" s="32">
        <v>464</v>
      </c>
    </row>
    <row r="1097" spans="1:8" ht="24.95" customHeight="1" x14ac:dyDescent="0.25">
      <c r="A1097" s="82"/>
      <c r="B1097" s="82"/>
      <c r="C1097" s="82"/>
      <c r="D1097" s="82"/>
      <c r="E1097" s="82"/>
      <c r="F1097" s="82"/>
      <c r="G1097" s="33"/>
      <c r="H1097" s="32">
        <v>80</v>
      </c>
    </row>
    <row r="1098" spans="1:8" ht="14.25" customHeight="1" x14ac:dyDescent="0.25">
      <c r="A1098" s="78" t="s">
        <v>1207</v>
      </c>
      <c r="B1098" s="78" t="s">
        <v>1208</v>
      </c>
      <c r="C1098" s="78" t="s">
        <v>1199</v>
      </c>
      <c r="D1098" s="78" t="s">
        <v>1209</v>
      </c>
      <c r="E1098" s="78" t="s">
        <v>1177</v>
      </c>
      <c r="F1098" s="78" t="s">
        <v>38</v>
      </c>
      <c r="G1098" s="32">
        <v>0</v>
      </c>
      <c r="H1098" s="32">
        <v>0</v>
      </c>
    </row>
    <row r="1099" spans="1:8" ht="14.25" customHeight="1" x14ac:dyDescent="0.25">
      <c r="A1099" s="82"/>
      <c r="B1099" s="82"/>
      <c r="C1099" s="82"/>
      <c r="D1099" s="82"/>
      <c r="E1099" s="82"/>
      <c r="F1099" s="82"/>
      <c r="G1099" s="32">
        <v>150</v>
      </c>
      <c r="H1099" s="32">
        <v>0</v>
      </c>
    </row>
    <row r="1100" spans="1:8" ht="14.25" customHeight="1" x14ac:dyDescent="0.25">
      <c r="A1100" s="82"/>
      <c r="B1100" s="82"/>
      <c r="C1100" s="82"/>
      <c r="D1100" s="82"/>
      <c r="E1100" s="82"/>
      <c r="F1100" s="82"/>
      <c r="G1100" s="33"/>
      <c r="H1100" s="32">
        <v>0</v>
      </c>
    </row>
    <row r="1101" spans="1:8" ht="45" customHeight="1" x14ac:dyDescent="0.25">
      <c r="A1101" s="78" t="s">
        <v>1182</v>
      </c>
      <c r="B1101" s="78" t="s">
        <v>1210</v>
      </c>
      <c r="C1101" s="78" t="s">
        <v>1211</v>
      </c>
      <c r="D1101" s="78" t="s">
        <v>1212</v>
      </c>
      <c r="E1101" s="78" t="s">
        <v>1177</v>
      </c>
      <c r="F1101" s="78" t="s">
        <v>997</v>
      </c>
      <c r="G1101" s="32">
        <v>0</v>
      </c>
      <c r="H1101" s="32">
        <v>0</v>
      </c>
    </row>
    <row r="1102" spans="1:8" ht="45" customHeight="1" x14ac:dyDescent="0.25">
      <c r="A1102" s="82"/>
      <c r="B1102" s="82"/>
      <c r="C1102" s="82"/>
      <c r="D1102" s="82"/>
      <c r="E1102" s="82"/>
      <c r="F1102" s="82"/>
      <c r="G1102" s="32">
        <v>0</v>
      </c>
      <c r="H1102" s="32">
        <v>0</v>
      </c>
    </row>
    <row r="1103" spans="1:8" ht="45" customHeight="1" x14ac:dyDescent="0.25">
      <c r="A1103" s="82"/>
      <c r="B1103" s="82"/>
      <c r="C1103" s="82"/>
      <c r="D1103" s="82"/>
      <c r="E1103" s="82"/>
      <c r="F1103" s="82"/>
      <c r="G1103" s="33"/>
      <c r="H1103" s="32">
        <v>0</v>
      </c>
    </row>
    <row r="1104" spans="1:8" ht="14.25" customHeight="1" x14ac:dyDescent="0.25">
      <c r="A1104" s="78" t="s">
        <v>1213</v>
      </c>
      <c r="B1104" s="78" t="s">
        <v>1214</v>
      </c>
      <c r="C1104" s="78" t="s">
        <v>1215</v>
      </c>
      <c r="D1104" s="78" t="s">
        <v>1216</v>
      </c>
      <c r="E1104" s="78" t="s">
        <v>1217</v>
      </c>
      <c r="F1104" s="105" t="s">
        <v>11</v>
      </c>
      <c r="G1104" s="32">
        <v>0</v>
      </c>
      <c r="H1104" s="32">
        <v>0</v>
      </c>
    </row>
    <row r="1105" spans="1:8" ht="14.25" customHeight="1" x14ac:dyDescent="0.25">
      <c r="A1105" s="82"/>
      <c r="B1105" s="78"/>
      <c r="C1105" s="78"/>
      <c r="D1105" s="78"/>
      <c r="E1105" s="82"/>
      <c r="F1105" s="82"/>
      <c r="G1105" s="32">
        <v>0</v>
      </c>
      <c r="H1105" s="32">
        <v>0</v>
      </c>
    </row>
    <row r="1106" spans="1:8" ht="14.25" customHeight="1" x14ac:dyDescent="0.25">
      <c r="A1106" s="82"/>
      <c r="B1106" s="78"/>
      <c r="C1106" s="78"/>
      <c r="D1106" s="78"/>
      <c r="E1106" s="82"/>
      <c r="F1106" s="82"/>
      <c r="G1106" s="33"/>
      <c r="H1106" s="32">
        <v>0</v>
      </c>
    </row>
    <row r="1107" spans="1:8" ht="14.25" customHeight="1" x14ac:dyDescent="0.25">
      <c r="A1107" s="78" t="s">
        <v>1213</v>
      </c>
      <c r="B1107" s="78" t="s">
        <v>1218</v>
      </c>
      <c r="C1107" s="78" t="s">
        <v>1215</v>
      </c>
      <c r="D1107" s="78" t="s">
        <v>1219</v>
      </c>
      <c r="E1107" s="78" t="s">
        <v>1217</v>
      </c>
      <c r="F1107" s="105" t="s">
        <v>20</v>
      </c>
      <c r="G1107" s="32">
        <v>0</v>
      </c>
      <c r="H1107" s="32">
        <v>0</v>
      </c>
    </row>
    <row r="1108" spans="1:8" ht="14.25" customHeight="1" x14ac:dyDescent="0.25">
      <c r="A1108" s="82"/>
      <c r="B1108" s="82"/>
      <c r="C1108" s="78"/>
      <c r="D1108" s="78"/>
      <c r="E1108" s="82"/>
      <c r="F1108" s="82"/>
      <c r="G1108" s="32">
        <v>0</v>
      </c>
      <c r="H1108" s="32">
        <v>0</v>
      </c>
    </row>
    <row r="1109" spans="1:8" ht="14.25" customHeight="1" x14ac:dyDescent="0.25">
      <c r="A1109" s="82"/>
      <c r="B1109" s="82"/>
      <c r="C1109" s="78"/>
      <c r="D1109" s="78"/>
      <c r="E1109" s="82"/>
      <c r="F1109" s="82"/>
      <c r="G1109" s="33"/>
      <c r="H1109" s="32">
        <v>0</v>
      </c>
    </row>
    <row r="1110" spans="1:8" ht="14.25" customHeight="1" x14ac:dyDescent="0.25">
      <c r="A1110" s="78" t="s">
        <v>1213</v>
      </c>
      <c r="B1110" s="78" t="s">
        <v>1220</v>
      </c>
      <c r="C1110" s="78" t="s">
        <v>1215</v>
      </c>
      <c r="D1110" s="78" t="s">
        <v>1219</v>
      </c>
      <c r="E1110" s="78" t="s">
        <v>1217</v>
      </c>
      <c r="F1110" s="105" t="s">
        <v>20</v>
      </c>
      <c r="G1110" s="32">
        <v>0</v>
      </c>
      <c r="H1110" s="32">
        <v>0</v>
      </c>
    </row>
    <row r="1111" spans="1:8" ht="14.25" customHeight="1" x14ac:dyDescent="0.25">
      <c r="A1111" s="82"/>
      <c r="B1111" s="78"/>
      <c r="C1111" s="78"/>
      <c r="D1111" s="78"/>
      <c r="E1111" s="78"/>
      <c r="F1111" s="82"/>
      <c r="G1111" s="32">
        <v>0</v>
      </c>
      <c r="H1111" s="32">
        <v>0</v>
      </c>
    </row>
    <row r="1112" spans="1:8" ht="14.25" customHeight="1" x14ac:dyDescent="0.25">
      <c r="A1112" s="82"/>
      <c r="B1112" s="78"/>
      <c r="C1112" s="78"/>
      <c r="D1112" s="78"/>
      <c r="E1112" s="78"/>
      <c r="F1112" s="82"/>
      <c r="G1112" s="33"/>
      <c r="H1112" s="32">
        <v>0</v>
      </c>
    </row>
    <row r="1113" spans="1:8" ht="14.25" customHeight="1" x14ac:dyDescent="0.25">
      <c r="A1113" s="78" t="s">
        <v>1213</v>
      </c>
      <c r="B1113" s="78" t="s">
        <v>1221</v>
      </c>
      <c r="C1113" s="78" t="s">
        <v>1215</v>
      </c>
      <c r="D1113" s="78" t="s">
        <v>1219</v>
      </c>
      <c r="E1113" s="78" t="s">
        <v>1217</v>
      </c>
      <c r="F1113" s="105" t="s">
        <v>20</v>
      </c>
      <c r="G1113" s="32">
        <v>1602.4</v>
      </c>
      <c r="H1113" s="32">
        <v>0</v>
      </c>
    </row>
    <row r="1114" spans="1:8" ht="14.25" customHeight="1" x14ac:dyDescent="0.25">
      <c r="A1114" s="82"/>
      <c r="B1114" s="78"/>
      <c r="C1114" s="78"/>
      <c r="D1114" s="78"/>
      <c r="E1114" s="78"/>
      <c r="F1114" s="82"/>
      <c r="G1114" s="32"/>
      <c r="H1114" s="32">
        <v>0</v>
      </c>
    </row>
    <row r="1115" spans="1:8" ht="14.25" customHeight="1" x14ac:dyDescent="0.25">
      <c r="A1115" s="82"/>
      <c r="B1115" s="78"/>
      <c r="C1115" s="78"/>
      <c r="D1115" s="78"/>
      <c r="E1115" s="78"/>
      <c r="F1115" s="82"/>
      <c r="G1115" s="33"/>
      <c r="H1115" s="32">
        <v>0</v>
      </c>
    </row>
    <row r="1116" spans="1:8" ht="14.25" customHeight="1" x14ac:dyDescent="0.25">
      <c r="A1116" s="78" t="s">
        <v>1213</v>
      </c>
      <c r="B1116" s="78" t="s">
        <v>1222</v>
      </c>
      <c r="C1116" s="78" t="s">
        <v>1215</v>
      </c>
      <c r="D1116" s="78" t="s">
        <v>1219</v>
      </c>
      <c r="E1116" s="78" t="s">
        <v>1217</v>
      </c>
      <c r="F1116" s="105" t="s">
        <v>20</v>
      </c>
      <c r="G1116" s="32">
        <v>0</v>
      </c>
      <c r="H1116" s="32">
        <v>0</v>
      </c>
    </row>
    <row r="1117" spans="1:8" ht="14.25" customHeight="1" x14ac:dyDescent="0.25">
      <c r="A1117" s="82"/>
      <c r="B1117" s="78"/>
      <c r="C1117" s="78"/>
      <c r="D1117" s="78"/>
      <c r="E1117" s="78"/>
      <c r="F1117" s="82"/>
      <c r="G1117" s="32">
        <v>0</v>
      </c>
      <c r="H1117" s="32">
        <v>0</v>
      </c>
    </row>
    <row r="1118" spans="1:8" ht="14.25" customHeight="1" x14ac:dyDescent="0.25">
      <c r="A1118" s="82"/>
      <c r="B1118" s="78"/>
      <c r="C1118" s="78"/>
      <c r="D1118" s="78"/>
      <c r="E1118" s="78"/>
      <c r="F1118" s="82"/>
      <c r="G1118" s="33"/>
      <c r="H1118" s="32">
        <v>0</v>
      </c>
    </row>
    <row r="1119" spans="1:8" ht="14.25" customHeight="1" x14ac:dyDescent="0.25">
      <c r="A1119" s="78" t="s">
        <v>1213</v>
      </c>
      <c r="B1119" s="78" t="s">
        <v>1223</v>
      </c>
      <c r="C1119" s="78" t="s">
        <v>1215</v>
      </c>
      <c r="D1119" s="78" t="s">
        <v>1224</v>
      </c>
      <c r="E1119" s="82"/>
      <c r="F1119" s="105" t="s">
        <v>1196</v>
      </c>
      <c r="G1119" s="32">
        <v>0</v>
      </c>
      <c r="H1119" s="32">
        <v>0</v>
      </c>
    </row>
    <row r="1120" spans="1:8" ht="14.25" customHeight="1" x14ac:dyDescent="0.25">
      <c r="A1120" s="82"/>
      <c r="B1120" s="78"/>
      <c r="C1120" s="78"/>
      <c r="D1120" s="78"/>
      <c r="E1120" s="82"/>
      <c r="F1120" s="82"/>
      <c r="G1120" s="32">
        <v>0</v>
      </c>
      <c r="H1120" s="32">
        <v>0</v>
      </c>
    </row>
    <row r="1121" spans="1:8" ht="14.25" customHeight="1" x14ac:dyDescent="0.25">
      <c r="A1121" s="82"/>
      <c r="B1121" s="78"/>
      <c r="C1121" s="78"/>
      <c r="D1121" s="78"/>
      <c r="E1121" s="82"/>
      <c r="F1121" s="82"/>
      <c r="G1121" s="33"/>
      <c r="H1121" s="32">
        <v>0</v>
      </c>
    </row>
    <row r="1122" spans="1:8" ht="14.25" customHeight="1" x14ac:dyDescent="0.25">
      <c r="A1122" s="78" t="s">
        <v>1213</v>
      </c>
      <c r="B1122" s="78" t="s">
        <v>1223</v>
      </c>
      <c r="C1122" s="78" t="s">
        <v>1215</v>
      </c>
      <c r="D1122" s="78" t="s">
        <v>1224</v>
      </c>
      <c r="E1122" s="78" t="s">
        <v>1217</v>
      </c>
      <c r="F1122" s="105" t="s">
        <v>423</v>
      </c>
      <c r="G1122" s="32">
        <v>0</v>
      </c>
      <c r="H1122" s="32">
        <v>0</v>
      </c>
    </row>
    <row r="1123" spans="1:8" ht="14.25" customHeight="1" x14ac:dyDescent="0.25">
      <c r="A1123" s="82"/>
      <c r="B1123" s="78"/>
      <c r="C1123" s="78"/>
      <c r="D1123" s="78"/>
      <c r="E1123" s="78"/>
      <c r="F1123" s="82"/>
      <c r="G1123" s="32">
        <v>0</v>
      </c>
      <c r="H1123" s="32">
        <v>0</v>
      </c>
    </row>
    <row r="1124" spans="1:8" ht="14.25" customHeight="1" x14ac:dyDescent="0.25">
      <c r="A1124" s="82"/>
      <c r="B1124" s="78"/>
      <c r="C1124" s="78"/>
      <c r="D1124" s="78"/>
      <c r="E1124" s="78"/>
      <c r="F1124" s="82"/>
      <c r="G1124" s="33"/>
      <c r="H1124" s="32">
        <v>0</v>
      </c>
    </row>
    <row r="1125" spans="1:8" ht="14.25" customHeight="1" x14ac:dyDescent="0.25">
      <c r="A1125" s="78" t="s">
        <v>1213</v>
      </c>
      <c r="B1125" s="78" t="s">
        <v>1223</v>
      </c>
      <c r="C1125" s="78" t="s">
        <v>1215</v>
      </c>
      <c r="D1125" s="78" t="s">
        <v>1225</v>
      </c>
      <c r="E1125" s="78" t="s">
        <v>1217</v>
      </c>
      <c r="F1125" s="105" t="s">
        <v>423</v>
      </c>
      <c r="G1125" s="32">
        <v>0</v>
      </c>
      <c r="H1125" s="32">
        <v>0</v>
      </c>
    </row>
    <row r="1126" spans="1:8" ht="14.25" customHeight="1" x14ac:dyDescent="0.25">
      <c r="A1126" s="82"/>
      <c r="B1126" s="78"/>
      <c r="C1126" s="78"/>
      <c r="D1126" s="78"/>
      <c r="E1126" s="78"/>
      <c r="F1126" s="82"/>
      <c r="G1126" s="32">
        <v>0</v>
      </c>
      <c r="H1126" s="32">
        <v>0</v>
      </c>
    </row>
    <row r="1127" spans="1:8" ht="14.25" customHeight="1" x14ac:dyDescent="0.25">
      <c r="A1127" s="82"/>
      <c r="B1127" s="78"/>
      <c r="C1127" s="78"/>
      <c r="D1127" s="78"/>
      <c r="E1127" s="78"/>
      <c r="F1127" s="82"/>
      <c r="G1127" s="33"/>
      <c r="H1127" s="32">
        <v>0</v>
      </c>
    </row>
    <row r="1128" spans="1:8" ht="14.25" customHeight="1" x14ac:dyDescent="0.25">
      <c r="A1128" s="78" t="s">
        <v>1213</v>
      </c>
      <c r="B1128" s="78" t="s">
        <v>1223</v>
      </c>
      <c r="C1128" s="78" t="s">
        <v>1215</v>
      </c>
      <c r="D1128" s="78" t="s">
        <v>1225</v>
      </c>
      <c r="E1128" s="78" t="s">
        <v>1217</v>
      </c>
      <c r="F1128" s="105" t="s">
        <v>432</v>
      </c>
      <c r="G1128" s="32">
        <v>0</v>
      </c>
      <c r="H1128" s="32">
        <v>0</v>
      </c>
    </row>
    <row r="1129" spans="1:8" ht="14.25" customHeight="1" x14ac:dyDescent="0.25">
      <c r="A1129" s="82"/>
      <c r="B1129" s="78"/>
      <c r="C1129" s="78"/>
      <c r="D1129" s="78"/>
      <c r="E1129" s="78"/>
      <c r="F1129" s="82"/>
      <c r="G1129" s="32">
        <v>0</v>
      </c>
      <c r="H1129" s="32">
        <v>0</v>
      </c>
    </row>
    <row r="1130" spans="1:8" ht="14.25" customHeight="1" x14ac:dyDescent="0.25">
      <c r="A1130" s="82"/>
      <c r="B1130" s="78"/>
      <c r="C1130" s="78"/>
      <c r="D1130" s="78"/>
      <c r="E1130" s="78"/>
      <c r="F1130" s="82"/>
      <c r="G1130" s="33"/>
      <c r="H1130" s="32">
        <v>0</v>
      </c>
    </row>
    <row r="1131" spans="1:8" ht="20.100000000000001" customHeight="1" x14ac:dyDescent="0.25">
      <c r="A1131" s="78" t="s">
        <v>1226</v>
      </c>
      <c r="B1131" s="78" t="s">
        <v>1227</v>
      </c>
      <c r="C1131" s="78" t="s">
        <v>1228</v>
      </c>
      <c r="D1131" s="78" t="s">
        <v>1229</v>
      </c>
      <c r="E1131" s="78" t="s">
        <v>1217</v>
      </c>
      <c r="F1131" s="105" t="s">
        <v>413</v>
      </c>
      <c r="G1131" s="32">
        <v>0</v>
      </c>
      <c r="H1131" s="32">
        <v>0</v>
      </c>
    </row>
    <row r="1132" spans="1:8" ht="20.100000000000001" customHeight="1" x14ac:dyDescent="0.25">
      <c r="A1132" s="82"/>
      <c r="B1132" s="82"/>
      <c r="C1132" s="82"/>
      <c r="D1132" s="82"/>
      <c r="E1132" s="78"/>
      <c r="F1132" s="82"/>
      <c r="G1132" s="32">
        <v>0</v>
      </c>
      <c r="H1132" s="32">
        <v>0</v>
      </c>
    </row>
    <row r="1133" spans="1:8" ht="20.100000000000001" customHeight="1" x14ac:dyDescent="0.25">
      <c r="A1133" s="82"/>
      <c r="B1133" s="82"/>
      <c r="C1133" s="82"/>
      <c r="D1133" s="82"/>
      <c r="E1133" s="78"/>
      <c r="F1133" s="82"/>
      <c r="G1133" s="33"/>
      <c r="H1133" s="32">
        <v>0</v>
      </c>
    </row>
    <row r="1134" spans="1:8" ht="14.25" customHeight="1" x14ac:dyDescent="0.25">
      <c r="A1134" s="78" t="s">
        <v>1213</v>
      </c>
      <c r="B1134" s="78" t="s">
        <v>1230</v>
      </c>
      <c r="C1134" s="78" t="s">
        <v>1231</v>
      </c>
      <c r="D1134" s="78" t="s">
        <v>1232</v>
      </c>
      <c r="E1134" s="78" t="s">
        <v>1217</v>
      </c>
      <c r="F1134" s="105" t="s">
        <v>1233</v>
      </c>
      <c r="G1134" s="32">
        <v>0</v>
      </c>
      <c r="H1134" s="56"/>
    </row>
    <row r="1135" spans="1:8" ht="14.25" customHeight="1" x14ac:dyDescent="0.25">
      <c r="A1135" s="82"/>
      <c r="B1135" s="78"/>
      <c r="C1135" s="78"/>
      <c r="D1135" s="78"/>
      <c r="E1135" s="78"/>
      <c r="F1135" s="82"/>
      <c r="G1135" s="32">
        <v>0</v>
      </c>
      <c r="H1135" s="56"/>
    </row>
    <row r="1136" spans="1:8" ht="14.25" customHeight="1" x14ac:dyDescent="0.25">
      <c r="A1136" s="82"/>
      <c r="B1136" s="78"/>
      <c r="C1136" s="78"/>
      <c r="D1136" s="78"/>
      <c r="E1136" s="78"/>
      <c r="F1136" s="82"/>
      <c r="G1136" s="33"/>
      <c r="H1136" s="56"/>
    </row>
    <row r="1137" spans="1:8" ht="20.100000000000001" customHeight="1" x14ac:dyDescent="0.25">
      <c r="A1137" s="78" t="s">
        <v>1213</v>
      </c>
      <c r="B1137" s="78" t="s">
        <v>1234</v>
      </c>
      <c r="C1137" s="78" t="s">
        <v>1235</v>
      </c>
      <c r="D1137" s="78" t="s">
        <v>1236</v>
      </c>
      <c r="E1137" s="78" t="s">
        <v>1217</v>
      </c>
      <c r="F1137" s="105" t="s">
        <v>1237</v>
      </c>
      <c r="G1137" s="32">
        <v>0</v>
      </c>
      <c r="H1137" s="32">
        <v>0</v>
      </c>
    </row>
    <row r="1138" spans="1:8" ht="20.100000000000001" customHeight="1" x14ac:dyDescent="0.25">
      <c r="A1138" s="82"/>
      <c r="B1138" s="78"/>
      <c r="C1138" s="78"/>
      <c r="D1138" s="78"/>
      <c r="E1138" s="78"/>
      <c r="F1138" s="82"/>
      <c r="G1138" s="32">
        <v>0</v>
      </c>
      <c r="H1138" s="32">
        <v>0</v>
      </c>
    </row>
    <row r="1139" spans="1:8" ht="20.100000000000001" customHeight="1" x14ac:dyDescent="0.25">
      <c r="A1139" s="82"/>
      <c r="B1139" s="78"/>
      <c r="C1139" s="78"/>
      <c r="D1139" s="78"/>
      <c r="E1139" s="78"/>
      <c r="F1139" s="82"/>
      <c r="G1139" s="33"/>
      <c r="H1139" s="32">
        <v>0</v>
      </c>
    </row>
    <row r="1140" spans="1:8" ht="20.100000000000001" customHeight="1" x14ac:dyDescent="0.25">
      <c r="A1140" s="78" t="s">
        <v>1213</v>
      </c>
      <c r="B1140" s="78" t="s">
        <v>1238</v>
      </c>
      <c r="C1140" s="78" t="s">
        <v>754</v>
      </c>
      <c r="D1140" s="78" t="s">
        <v>1239</v>
      </c>
      <c r="E1140" s="78" t="s">
        <v>1217</v>
      </c>
      <c r="F1140" s="105" t="s">
        <v>1240</v>
      </c>
      <c r="G1140" s="32">
        <v>0</v>
      </c>
      <c r="H1140" s="32">
        <v>0</v>
      </c>
    </row>
    <row r="1141" spans="1:8" ht="20.100000000000001" customHeight="1" x14ac:dyDescent="0.25">
      <c r="A1141" s="82"/>
      <c r="B1141" s="78"/>
      <c r="C1141" s="78"/>
      <c r="D1141" s="78"/>
      <c r="E1141" s="78"/>
      <c r="F1141" s="105"/>
      <c r="G1141" s="32">
        <v>0</v>
      </c>
      <c r="H1141" s="32">
        <v>0</v>
      </c>
    </row>
    <row r="1142" spans="1:8" ht="20.100000000000001" customHeight="1" x14ac:dyDescent="0.25">
      <c r="A1142" s="82"/>
      <c r="B1142" s="78"/>
      <c r="C1142" s="78"/>
      <c r="D1142" s="78"/>
      <c r="E1142" s="78"/>
      <c r="F1142" s="105"/>
      <c r="G1142" s="33"/>
      <c r="H1142" s="32">
        <v>0</v>
      </c>
    </row>
    <row r="1143" spans="1:8" ht="20.100000000000001" customHeight="1" x14ac:dyDescent="0.25">
      <c r="A1143" s="78" t="s">
        <v>1213</v>
      </c>
      <c r="B1143" s="78" t="s">
        <v>1238</v>
      </c>
      <c r="C1143" s="78" t="s">
        <v>754</v>
      </c>
      <c r="D1143" s="78" t="s">
        <v>1239</v>
      </c>
      <c r="E1143" s="78" t="s">
        <v>1217</v>
      </c>
      <c r="F1143" s="105" t="s">
        <v>1196</v>
      </c>
      <c r="G1143" s="32">
        <v>0</v>
      </c>
      <c r="H1143" s="32">
        <v>0</v>
      </c>
    </row>
    <row r="1144" spans="1:8" ht="20.100000000000001" customHeight="1" x14ac:dyDescent="0.25">
      <c r="A1144" s="82"/>
      <c r="B1144" s="78"/>
      <c r="C1144" s="78"/>
      <c r="D1144" s="78"/>
      <c r="E1144" s="78"/>
      <c r="F1144" s="105"/>
      <c r="G1144" s="32">
        <v>0</v>
      </c>
      <c r="H1144" s="32">
        <v>0</v>
      </c>
    </row>
    <row r="1145" spans="1:8" ht="20.100000000000001" customHeight="1" x14ac:dyDescent="0.25">
      <c r="A1145" s="82"/>
      <c r="B1145" s="78"/>
      <c r="C1145" s="78"/>
      <c r="D1145" s="78"/>
      <c r="E1145" s="78"/>
      <c r="F1145" s="105"/>
      <c r="G1145" s="33"/>
      <c r="H1145" s="32">
        <v>0</v>
      </c>
    </row>
    <row r="1146" spans="1:8" ht="20.100000000000001" customHeight="1" x14ac:dyDescent="0.25">
      <c r="A1146" s="78" t="s">
        <v>1213</v>
      </c>
      <c r="B1146" s="78" t="s">
        <v>1218</v>
      </c>
      <c r="C1146" s="78" t="s">
        <v>754</v>
      </c>
      <c r="D1146" s="78" t="s">
        <v>1241</v>
      </c>
      <c r="E1146" s="78" t="s">
        <v>1217</v>
      </c>
      <c r="F1146" s="105" t="s">
        <v>1242</v>
      </c>
      <c r="G1146" s="32">
        <v>0</v>
      </c>
      <c r="H1146" s="32">
        <v>0</v>
      </c>
    </row>
    <row r="1147" spans="1:8" ht="20.100000000000001" customHeight="1" x14ac:dyDescent="0.25">
      <c r="A1147" s="82"/>
      <c r="B1147" s="78"/>
      <c r="C1147" s="78"/>
      <c r="D1147" s="78"/>
      <c r="E1147" s="78"/>
      <c r="F1147" s="105"/>
      <c r="G1147" s="32">
        <v>0</v>
      </c>
      <c r="H1147" s="32">
        <v>0</v>
      </c>
    </row>
    <row r="1148" spans="1:8" ht="20.100000000000001" customHeight="1" x14ac:dyDescent="0.25">
      <c r="A1148" s="82"/>
      <c r="B1148" s="78"/>
      <c r="C1148" s="78"/>
      <c r="D1148" s="78"/>
      <c r="E1148" s="78"/>
      <c r="F1148" s="105"/>
      <c r="G1148" s="33"/>
      <c r="H1148" s="32">
        <v>0</v>
      </c>
    </row>
    <row r="1149" spans="1:8" ht="20.100000000000001" customHeight="1" x14ac:dyDescent="0.25">
      <c r="A1149" s="78" t="s">
        <v>1213</v>
      </c>
      <c r="B1149" s="78" t="s">
        <v>1243</v>
      </c>
      <c r="C1149" s="78" t="s">
        <v>754</v>
      </c>
      <c r="D1149" s="78" t="s">
        <v>1244</v>
      </c>
      <c r="E1149" s="78" t="s">
        <v>1217</v>
      </c>
      <c r="F1149" s="105" t="s">
        <v>1203</v>
      </c>
      <c r="G1149" s="32">
        <v>0</v>
      </c>
      <c r="H1149" s="32">
        <v>0</v>
      </c>
    </row>
    <row r="1150" spans="1:8" ht="20.100000000000001" customHeight="1" x14ac:dyDescent="0.25">
      <c r="A1150" s="82"/>
      <c r="B1150" s="78"/>
      <c r="C1150" s="78"/>
      <c r="D1150" s="78"/>
      <c r="E1150" s="78"/>
      <c r="F1150" s="105"/>
      <c r="G1150" s="32">
        <v>0</v>
      </c>
      <c r="H1150" s="32">
        <v>0</v>
      </c>
    </row>
    <row r="1151" spans="1:8" ht="20.100000000000001" customHeight="1" x14ac:dyDescent="0.25">
      <c r="A1151" s="82"/>
      <c r="B1151" s="78"/>
      <c r="C1151" s="78"/>
      <c r="D1151" s="78"/>
      <c r="E1151" s="78"/>
      <c r="F1151" s="105"/>
      <c r="G1151" s="33"/>
      <c r="H1151" s="32">
        <v>0</v>
      </c>
    </row>
    <row r="1152" spans="1:8" ht="20.100000000000001" customHeight="1" x14ac:dyDescent="0.25">
      <c r="A1152" s="78" t="s">
        <v>1213</v>
      </c>
      <c r="B1152" s="78" t="s">
        <v>1245</v>
      </c>
      <c r="C1152" s="78" t="s">
        <v>754</v>
      </c>
      <c r="D1152" s="78" t="s">
        <v>1246</v>
      </c>
      <c r="E1152" s="78" t="s">
        <v>1217</v>
      </c>
      <c r="F1152" s="105" t="s">
        <v>1149</v>
      </c>
      <c r="G1152" s="32">
        <v>0</v>
      </c>
      <c r="H1152" s="32">
        <v>0</v>
      </c>
    </row>
    <row r="1153" spans="1:8" ht="20.100000000000001" customHeight="1" x14ac:dyDescent="0.25">
      <c r="A1153" s="82"/>
      <c r="B1153" s="82"/>
      <c r="C1153" s="78"/>
      <c r="D1153" s="78"/>
      <c r="E1153" s="78"/>
      <c r="F1153" s="105"/>
      <c r="G1153" s="32">
        <v>0</v>
      </c>
      <c r="H1153" s="32">
        <v>0</v>
      </c>
    </row>
    <row r="1154" spans="1:8" ht="20.100000000000001" customHeight="1" x14ac:dyDescent="0.25">
      <c r="A1154" s="82"/>
      <c r="B1154" s="82"/>
      <c r="C1154" s="78"/>
      <c r="D1154" s="78"/>
      <c r="E1154" s="78"/>
      <c r="F1154" s="105"/>
      <c r="G1154" s="33"/>
      <c r="H1154" s="32">
        <v>0</v>
      </c>
    </row>
    <row r="1155" spans="1:8" ht="14.25" customHeight="1" x14ac:dyDescent="0.25">
      <c r="A1155" s="78" t="s">
        <v>1213</v>
      </c>
      <c r="B1155" s="78" t="s">
        <v>1247</v>
      </c>
      <c r="C1155" s="78" t="s">
        <v>754</v>
      </c>
      <c r="D1155" s="78" t="s">
        <v>1248</v>
      </c>
      <c r="E1155" s="78" t="s">
        <v>1217</v>
      </c>
      <c r="F1155" s="105" t="s">
        <v>1249</v>
      </c>
      <c r="G1155" s="32">
        <v>0</v>
      </c>
      <c r="H1155" s="32">
        <v>0</v>
      </c>
    </row>
    <row r="1156" spans="1:8" ht="14.25" customHeight="1" x14ac:dyDescent="0.25">
      <c r="A1156" s="82"/>
      <c r="B1156" s="78"/>
      <c r="C1156" s="78"/>
      <c r="D1156" s="78"/>
      <c r="E1156" s="78"/>
      <c r="F1156" s="105"/>
      <c r="G1156" s="32">
        <v>0</v>
      </c>
      <c r="H1156" s="32">
        <v>0</v>
      </c>
    </row>
    <row r="1157" spans="1:8" ht="14.25" customHeight="1" x14ac:dyDescent="0.25">
      <c r="A1157" s="82"/>
      <c r="B1157" s="78"/>
      <c r="C1157" s="78"/>
      <c r="D1157" s="78"/>
      <c r="E1157" s="78"/>
      <c r="F1157" s="105"/>
      <c r="G1157" s="33"/>
      <c r="H1157" s="32">
        <v>0</v>
      </c>
    </row>
    <row r="1158" spans="1:8" ht="14.25" customHeight="1" x14ac:dyDescent="0.25">
      <c r="A1158" s="78" t="s">
        <v>1250</v>
      </c>
      <c r="B1158" s="78" t="s">
        <v>1251</v>
      </c>
      <c r="C1158" s="78" t="s">
        <v>754</v>
      </c>
      <c r="D1158" s="78" t="s">
        <v>1252</v>
      </c>
      <c r="E1158" s="83" t="s">
        <v>1442</v>
      </c>
      <c r="F1158" s="78" t="s">
        <v>1253</v>
      </c>
      <c r="G1158" s="48">
        <v>0</v>
      </c>
      <c r="H1158" s="49">
        <v>0</v>
      </c>
    </row>
    <row r="1159" spans="1:8" ht="14.25" customHeight="1" x14ac:dyDescent="0.25">
      <c r="A1159" s="78"/>
      <c r="B1159" s="78"/>
      <c r="C1159" s="78"/>
      <c r="D1159" s="78"/>
      <c r="E1159" s="83"/>
      <c r="F1159" s="78"/>
      <c r="G1159" s="49">
        <v>0</v>
      </c>
      <c r="H1159" s="49">
        <v>0</v>
      </c>
    </row>
    <row r="1160" spans="1:8" ht="14.25" customHeight="1" x14ac:dyDescent="0.25">
      <c r="A1160" s="78"/>
      <c r="B1160" s="78"/>
      <c r="C1160" s="78"/>
      <c r="D1160" s="78"/>
      <c r="E1160" s="83"/>
      <c r="F1160" s="78"/>
      <c r="G1160" s="33"/>
      <c r="H1160" s="49">
        <v>0</v>
      </c>
    </row>
    <row r="1161" spans="1:8" ht="14.25" customHeight="1" x14ac:dyDescent="0.25">
      <c r="A1161" s="78" t="s">
        <v>1250</v>
      </c>
      <c r="B1161" s="106" t="s">
        <v>1254</v>
      </c>
      <c r="C1161" s="78" t="s">
        <v>1255</v>
      </c>
      <c r="D1161" s="106" t="s">
        <v>1256</v>
      </c>
      <c r="E1161" s="83" t="s">
        <v>1442</v>
      </c>
      <c r="F1161" s="78" t="s">
        <v>1257</v>
      </c>
      <c r="G1161" s="48">
        <v>0</v>
      </c>
      <c r="H1161" s="49">
        <v>0</v>
      </c>
    </row>
    <row r="1162" spans="1:8" ht="14.25" customHeight="1" x14ac:dyDescent="0.25">
      <c r="A1162" s="78"/>
      <c r="B1162" s="106"/>
      <c r="C1162" s="78"/>
      <c r="D1162" s="106"/>
      <c r="E1162" s="83"/>
      <c r="F1162" s="78"/>
      <c r="G1162" s="49">
        <v>0</v>
      </c>
      <c r="H1162" s="49">
        <v>0</v>
      </c>
    </row>
    <row r="1163" spans="1:8" ht="14.25" customHeight="1" x14ac:dyDescent="0.25">
      <c r="A1163" s="78"/>
      <c r="B1163" s="106"/>
      <c r="C1163" s="78"/>
      <c r="D1163" s="106"/>
      <c r="E1163" s="83"/>
      <c r="F1163" s="78"/>
      <c r="G1163" s="33"/>
      <c r="H1163" s="49">
        <v>0</v>
      </c>
    </row>
    <row r="1164" spans="1:8" ht="24.95" customHeight="1" x14ac:dyDescent="0.25">
      <c r="A1164" s="83" t="s">
        <v>1258</v>
      </c>
      <c r="B1164" s="83" t="s">
        <v>1259</v>
      </c>
      <c r="C1164" s="78" t="s">
        <v>1260</v>
      </c>
      <c r="D1164" s="78" t="s">
        <v>1260</v>
      </c>
      <c r="E1164" s="83" t="s">
        <v>1442</v>
      </c>
      <c r="F1164" s="83" t="s">
        <v>306</v>
      </c>
      <c r="G1164" s="48">
        <v>1213.5</v>
      </c>
      <c r="H1164" s="49">
        <v>3194</v>
      </c>
    </row>
    <row r="1165" spans="1:8" ht="24.95" customHeight="1" x14ac:dyDescent="0.25">
      <c r="A1165" s="83"/>
      <c r="B1165" s="83"/>
      <c r="C1165" s="78"/>
      <c r="D1165" s="78"/>
      <c r="E1165" s="83"/>
      <c r="F1165" s="83"/>
      <c r="G1165" s="49">
        <v>0</v>
      </c>
      <c r="H1165" s="49">
        <v>0</v>
      </c>
    </row>
    <row r="1166" spans="1:8" ht="24.95" customHeight="1" x14ac:dyDescent="0.25">
      <c r="A1166" s="83"/>
      <c r="B1166" s="83"/>
      <c r="C1166" s="78"/>
      <c r="D1166" s="78"/>
      <c r="E1166" s="83"/>
      <c r="F1166" s="83"/>
      <c r="G1166" s="33"/>
      <c r="H1166" s="49">
        <v>0</v>
      </c>
    </row>
    <row r="1167" spans="1:8" ht="14.25" customHeight="1" x14ac:dyDescent="0.25">
      <c r="A1167" s="78" t="s">
        <v>1250</v>
      </c>
      <c r="B1167" s="106" t="s">
        <v>1261</v>
      </c>
      <c r="C1167" s="78" t="s">
        <v>1262</v>
      </c>
      <c r="D1167" s="78" t="s">
        <v>1263</v>
      </c>
      <c r="E1167" s="83" t="s">
        <v>1442</v>
      </c>
      <c r="F1167" s="83" t="s">
        <v>97</v>
      </c>
      <c r="G1167" s="48">
        <v>0</v>
      </c>
      <c r="H1167" s="49">
        <v>0</v>
      </c>
    </row>
    <row r="1168" spans="1:8" ht="14.25" customHeight="1" x14ac:dyDescent="0.25">
      <c r="A1168" s="78"/>
      <c r="B1168" s="106"/>
      <c r="C1168" s="78"/>
      <c r="D1168" s="78"/>
      <c r="E1168" s="83"/>
      <c r="F1168" s="83"/>
      <c r="G1168" s="49">
        <v>0</v>
      </c>
      <c r="H1168" s="49">
        <v>0</v>
      </c>
    </row>
    <row r="1169" spans="1:8" ht="14.25" customHeight="1" x14ac:dyDescent="0.25">
      <c r="A1169" s="78"/>
      <c r="B1169" s="106"/>
      <c r="C1169" s="78"/>
      <c r="D1169" s="78"/>
      <c r="E1169" s="83"/>
      <c r="F1169" s="83"/>
      <c r="G1169" s="33"/>
      <c r="H1169" s="49">
        <v>0</v>
      </c>
    </row>
    <row r="1170" spans="1:8" ht="14.25" customHeight="1" x14ac:dyDescent="0.25">
      <c r="A1170" s="78" t="s">
        <v>1250</v>
      </c>
      <c r="B1170" s="106" t="s">
        <v>1254</v>
      </c>
      <c r="C1170" s="78" t="s">
        <v>1262</v>
      </c>
      <c r="D1170" s="78" t="s">
        <v>1263</v>
      </c>
      <c r="E1170" s="83" t="s">
        <v>1442</v>
      </c>
      <c r="F1170" s="83" t="s">
        <v>97</v>
      </c>
      <c r="G1170" s="48">
        <v>0</v>
      </c>
      <c r="H1170" s="49">
        <v>0</v>
      </c>
    </row>
    <row r="1171" spans="1:8" ht="14.25" customHeight="1" x14ac:dyDescent="0.25">
      <c r="A1171" s="78"/>
      <c r="B1171" s="106"/>
      <c r="C1171" s="78"/>
      <c r="D1171" s="78"/>
      <c r="E1171" s="83"/>
      <c r="F1171" s="83"/>
      <c r="G1171" s="49">
        <v>0</v>
      </c>
      <c r="H1171" s="49">
        <v>0</v>
      </c>
    </row>
    <row r="1172" spans="1:8" ht="14.25" customHeight="1" x14ac:dyDescent="0.25">
      <c r="A1172" s="78"/>
      <c r="B1172" s="106"/>
      <c r="C1172" s="78"/>
      <c r="D1172" s="78"/>
      <c r="E1172" s="83"/>
      <c r="F1172" s="83"/>
      <c r="G1172" s="33"/>
      <c r="H1172" s="49">
        <v>0</v>
      </c>
    </row>
    <row r="1173" spans="1:8" ht="14.25" customHeight="1" x14ac:dyDescent="0.25">
      <c r="A1173" s="78" t="s">
        <v>1250</v>
      </c>
      <c r="B1173" s="106" t="s">
        <v>1264</v>
      </c>
      <c r="C1173" s="78" t="s">
        <v>1262</v>
      </c>
      <c r="D1173" s="78" t="s">
        <v>1263</v>
      </c>
      <c r="E1173" s="83" t="s">
        <v>1442</v>
      </c>
      <c r="F1173" s="83" t="s">
        <v>97</v>
      </c>
      <c r="G1173" s="48">
        <v>0</v>
      </c>
      <c r="H1173" s="49">
        <v>0</v>
      </c>
    </row>
    <row r="1174" spans="1:8" ht="14.25" customHeight="1" x14ac:dyDescent="0.25">
      <c r="A1174" s="78"/>
      <c r="B1174" s="106"/>
      <c r="C1174" s="78"/>
      <c r="D1174" s="78"/>
      <c r="E1174" s="83"/>
      <c r="F1174" s="83"/>
      <c r="G1174" s="49">
        <v>0</v>
      </c>
      <c r="H1174" s="49">
        <v>0</v>
      </c>
    </row>
    <row r="1175" spans="1:8" ht="14.25" customHeight="1" x14ac:dyDescent="0.25">
      <c r="A1175" s="78"/>
      <c r="B1175" s="106"/>
      <c r="C1175" s="78"/>
      <c r="D1175" s="78"/>
      <c r="E1175" s="83"/>
      <c r="F1175" s="83"/>
      <c r="G1175" s="33"/>
      <c r="H1175" s="49">
        <v>0</v>
      </c>
    </row>
    <row r="1176" spans="1:8" ht="14.25" customHeight="1" x14ac:dyDescent="0.25">
      <c r="A1176" s="78" t="s">
        <v>1265</v>
      </c>
      <c r="B1176" s="78" t="s">
        <v>1266</v>
      </c>
      <c r="C1176" s="78" t="s">
        <v>1267</v>
      </c>
      <c r="D1176" s="78" t="s">
        <v>53</v>
      </c>
      <c r="E1176" s="83" t="s">
        <v>1442</v>
      </c>
      <c r="F1176" s="78" t="s">
        <v>1268</v>
      </c>
      <c r="G1176" s="48">
        <v>2023</v>
      </c>
      <c r="H1176" s="49">
        <v>4757</v>
      </c>
    </row>
    <row r="1177" spans="1:8" ht="14.25" customHeight="1" x14ac:dyDescent="0.25">
      <c r="A1177" s="78"/>
      <c r="B1177" s="78"/>
      <c r="C1177" s="78"/>
      <c r="D1177" s="82"/>
      <c r="E1177" s="83"/>
      <c r="F1177" s="78"/>
      <c r="G1177" s="49">
        <v>1407</v>
      </c>
      <c r="H1177" s="49">
        <v>0</v>
      </c>
    </row>
    <row r="1178" spans="1:8" ht="14.25" customHeight="1" x14ac:dyDescent="0.25">
      <c r="A1178" s="78"/>
      <c r="B1178" s="78"/>
      <c r="C1178" s="78"/>
      <c r="D1178" s="82"/>
      <c r="E1178" s="83"/>
      <c r="F1178" s="78"/>
      <c r="G1178" s="33"/>
      <c r="H1178" s="49">
        <v>0</v>
      </c>
    </row>
    <row r="1179" spans="1:8" ht="20.100000000000001" customHeight="1" x14ac:dyDescent="0.25">
      <c r="A1179" s="78" t="s">
        <v>1269</v>
      </c>
      <c r="B1179" s="78" t="s">
        <v>1270</v>
      </c>
      <c r="C1179" s="78" t="s">
        <v>1267</v>
      </c>
      <c r="D1179" s="78" t="s">
        <v>1271</v>
      </c>
      <c r="E1179" s="83" t="s">
        <v>1442</v>
      </c>
      <c r="F1179" s="78" t="s">
        <v>1272</v>
      </c>
      <c r="G1179" s="48">
        <v>2373</v>
      </c>
      <c r="H1179" s="49">
        <v>3488</v>
      </c>
    </row>
    <row r="1180" spans="1:8" ht="20.100000000000001" customHeight="1" x14ac:dyDescent="0.25">
      <c r="A1180" s="78"/>
      <c r="B1180" s="78"/>
      <c r="C1180" s="78"/>
      <c r="D1180" s="78"/>
      <c r="E1180" s="83"/>
      <c r="F1180" s="78"/>
      <c r="G1180" s="49">
        <v>1425</v>
      </c>
      <c r="H1180" s="49">
        <v>0</v>
      </c>
    </row>
    <row r="1181" spans="1:8" ht="20.100000000000001" customHeight="1" x14ac:dyDescent="0.25">
      <c r="A1181" s="78"/>
      <c r="B1181" s="78"/>
      <c r="C1181" s="78"/>
      <c r="D1181" s="78"/>
      <c r="E1181" s="83"/>
      <c r="F1181" s="78"/>
      <c r="G1181" s="33"/>
      <c r="H1181" s="49">
        <v>26</v>
      </c>
    </row>
    <row r="1182" spans="1:8" ht="14.25" customHeight="1" x14ac:dyDescent="0.25">
      <c r="A1182" s="78" t="s">
        <v>1273</v>
      </c>
      <c r="B1182" s="78" t="s">
        <v>1274</v>
      </c>
      <c r="C1182" s="78" t="s">
        <v>1267</v>
      </c>
      <c r="D1182" s="78" t="s">
        <v>63</v>
      </c>
      <c r="E1182" s="83" t="s">
        <v>1442</v>
      </c>
      <c r="F1182" s="78" t="s">
        <v>1275</v>
      </c>
      <c r="G1182" s="48">
        <v>0</v>
      </c>
      <c r="H1182" s="49">
        <v>0</v>
      </c>
    </row>
    <row r="1183" spans="1:8" ht="14.25" customHeight="1" x14ac:dyDescent="0.25">
      <c r="A1183" s="78"/>
      <c r="B1183" s="78"/>
      <c r="C1183" s="78"/>
      <c r="D1183" s="78"/>
      <c r="E1183" s="83"/>
      <c r="F1183" s="78"/>
      <c r="G1183" s="49">
        <v>0</v>
      </c>
      <c r="H1183" s="49">
        <v>0</v>
      </c>
    </row>
    <row r="1184" spans="1:8" ht="14.25" customHeight="1" x14ac:dyDescent="0.25">
      <c r="A1184" s="78"/>
      <c r="B1184" s="78"/>
      <c r="C1184" s="78"/>
      <c r="D1184" s="78"/>
      <c r="E1184" s="83"/>
      <c r="F1184" s="78"/>
      <c r="G1184" s="33"/>
      <c r="H1184" s="49">
        <v>0</v>
      </c>
    </row>
    <row r="1185" spans="1:8" ht="14.25" customHeight="1" x14ac:dyDescent="0.25">
      <c r="A1185" s="78" t="s">
        <v>1276</v>
      </c>
      <c r="B1185" s="78" t="s">
        <v>1277</v>
      </c>
      <c r="C1185" s="78" t="s">
        <v>1278</v>
      </c>
      <c r="D1185" s="78" t="s">
        <v>1279</v>
      </c>
      <c r="E1185" s="83" t="s">
        <v>1442</v>
      </c>
      <c r="F1185" s="78" t="s">
        <v>1280</v>
      </c>
      <c r="G1185" s="48">
        <v>0</v>
      </c>
      <c r="H1185" s="49">
        <v>0</v>
      </c>
    </row>
    <row r="1186" spans="1:8" ht="14.25" customHeight="1" x14ac:dyDescent="0.25">
      <c r="A1186" s="78"/>
      <c r="B1186" s="78"/>
      <c r="C1186" s="78"/>
      <c r="D1186" s="78"/>
      <c r="E1186" s="83"/>
      <c r="F1186" s="78"/>
      <c r="G1186" s="49">
        <v>0</v>
      </c>
      <c r="H1186" s="49">
        <v>0</v>
      </c>
    </row>
    <row r="1187" spans="1:8" ht="14.25" customHeight="1" x14ac:dyDescent="0.25">
      <c r="A1187" s="78"/>
      <c r="B1187" s="78"/>
      <c r="C1187" s="78"/>
      <c r="D1187" s="78"/>
      <c r="E1187" s="83"/>
      <c r="F1187" s="78"/>
      <c r="G1187" s="33"/>
      <c r="H1187" s="49">
        <v>0</v>
      </c>
    </row>
    <row r="1188" spans="1:8" ht="14.25" customHeight="1" x14ac:dyDescent="0.25">
      <c r="A1188" s="78" t="s">
        <v>1281</v>
      </c>
      <c r="B1188" s="78" t="s">
        <v>1282</v>
      </c>
      <c r="C1188" s="78" t="s">
        <v>1283</v>
      </c>
      <c r="D1188" s="78" t="s">
        <v>1284</v>
      </c>
      <c r="E1188" s="83" t="s">
        <v>1442</v>
      </c>
      <c r="F1188" s="78" t="s">
        <v>1285</v>
      </c>
      <c r="G1188" s="48">
        <v>1011.5</v>
      </c>
      <c r="H1188" s="49">
        <v>3675.6</v>
      </c>
    </row>
    <row r="1189" spans="1:8" ht="14.25" customHeight="1" x14ac:dyDescent="0.25">
      <c r="A1189" s="78"/>
      <c r="B1189" s="78"/>
      <c r="C1189" s="78"/>
      <c r="D1189" s="78"/>
      <c r="E1189" s="83"/>
      <c r="F1189" s="78"/>
      <c r="G1189" s="49">
        <v>1435</v>
      </c>
      <c r="H1189" s="49">
        <v>0</v>
      </c>
    </row>
    <row r="1190" spans="1:8" ht="14.25" customHeight="1" x14ac:dyDescent="0.25">
      <c r="A1190" s="78"/>
      <c r="B1190" s="78"/>
      <c r="C1190" s="78"/>
      <c r="D1190" s="78"/>
      <c r="E1190" s="83"/>
      <c r="F1190" s="78"/>
      <c r="G1190" s="33"/>
      <c r="H1190" s="49">
        <v>0</v>
      </c>
    </row>
    <row r="1191" spans="1:8" ht="14.25" customHeight="1" x14ac:dyDescent="0.25">
      <c r="A1191" s="78" t="s">
        <v>1250</v>
      </c>
      <c r="B1191" s="78" t="s">
        <v>1286</v>
      </c>
      <c r="C1191" s="78" t="s">
        <v>754</v>
      </c>
      <c r="D1191" s="78" t="s">
        <v>244</v>
      </c>
      <c r="E1191" s="83" t="s">
        <v>1442</v>
      </c>
      <c r="F1191" s="78" t="s">
        <v>83</v>
      </c>
      <c r="G1191" s="48">
        <v>0</v>
      </c>
      <c r="H1191" s="49">
        <v>0</v>
      </c>
    </row>
    <row r="1192" spans="1:8" ht="14.25" customHeight="1" x14ac:dyDescent="0.25">
      <c r="A1192" s="82"/>
      <c r="B1192" s="78"/>
      <c r="C1192" s="78"/>
      <c r="D1192" s="78"/>
      <c r="E1192" s="83"/>
      <c r="F1192" s="78"/>
      <c r="G1192" s="49">
        <v>0</v>
      </c>
      <c r="H1192" s="49">
        <v>0</v>
      </c>
    </row>
    <row r="1193" spans="1:8" ht="14.25" customHeight="1" x14ac:dyDescent="0.25">
      <c r="A1193" s="82"/>
      <c r="B1193" s="78"/>
      <c r="C1193" s="78"/>
      <c r="D1193" s="78"/>
      <c r="E1193" s="83"/>
      <c r="F1193" s="78"/>
      <c r="G1193" s="33"/>
      <c r="H1193" s="49">
        <v>0</v>
      </c>
    </row>
    <row r="1194" spans="1:8" ht="14.25" customHeight="1" x14ac:dyDescent="0.25">
      <c r="A1194" s="78" t="s">
        <v>1250</v>
      </c>
      <c r="B1194" s="78" t="s">
        <v>1287</v>
      </c>
      <c r="C1194" s="78" t="s">
        <v>754</v>
      </c>
      <c r="D1194" s="78" t="s">
        <v>244</v>
      </c>
      <c r="E1194" s="83" t="s">
        <v>1442</v>
      </c>
      <c r="F1194" s="78" t="s">
        <v>83</v>
      </c>
      <c r="G1194" s="48">
        <v>0</v>
      </c>
      <c r="H1194" s="49">
        <v>0</v>
      </c>
    </row>
    <row r="1195" spans="1:8" ht="14.25" customHeight="1" x14ac:dyDescent="0.25">
      <c r="A1195" s="82"/>
      <c r="B1195" s="78"/>
      <c r="C1195" s="78"/>
      <c r="D1195" s="78"/>
      <c r="E1195" s="83"/>
      <c r="F1195" s="78"/>
      <c r="G1195" s="49">
        <v>0</v>
      </c>
      <c r="H1195" s="49">
        <v>0</v>
      </c>
    </row>
    <row r="1196" spans="1:8" ht="14.25" customHeight="1" x14ac:dyDescent="0.25">
      <c r="A1196" s="82"/>
      <c r="B1196" s="78"/>
      <c r="C1196" s="78"/>
      <c r="D1196" s="78"/>
      <c r="E1196" s="83"/>
      <c r="F1196" s="78"/>
      <c r="G1196" s="33"/>
      <c r="H1196" s="49">
        <v>0</v>
      </c>
    </row>
    <row r="1197" spans="1:8" ht="14.25" customHeight="1" x14ac:dyDescent="0.25">
      <c r="A1197" s="78" t="s">
        <v>1288</v>
      </c>
      <c r="B1197" s="78" t="s">
        <v>1289</v>
      </c>
      <c r="C1197" s="78" t="s">
        <v>134</v>
      </c>
      <c r="D1197" s="78" t="s">
        <v>112</v>
      </c>
      <c r="E1197" s="78" t="s">
        <v>1565</v>
      </c>
      <c r="F1197" s="87" t="s">
        <v>292</v>
      </c>
      <c r="G1197" s="50">
        <v>3600</v>
      </c>
      <c r="H1197" s="50">
        <v>4180.55</v>
      </c>
    </row>
    <row r="1198" spans="1:8" ht="14.25" customHeight="1" x14ac:dyDescent="0.25">
      <c r="A1198" s="78"/>
      <c r="B1198" s="78"/>
      <c r="C1198" s="78"/>
      <c r="D1198" s="78"/>
      <c r="E1198" s="78"/>
      <c r="F1198" s="78"/>
      <c r="G1198" s="50">
        <v>0</v>
      </c>
      <c r="H1198" s="50">
        <v>0</v>
      </c>
    </row>
    <row r="1199" spans="1:8" ht="14.25" customHeight="1" x14ac:dyDescent="0.25">
      <c r="A1199" s="78"/>
      <c r="B1199" s="78"/>
      <c r="C1199" s="78"/>
      <c r="D1199" s="78"/>
      <c r="E1199" s="78"/>
      <c r="F1199" s="78"/>
      <c r="G1199" s="50"/>
      <c r="H1199" s="50">
        <v>0</v>
      </c>
    </row>
    <row r="1200" spans="1:8" ht="14.25" customHeight="1" x14ac:dyDescent="0.25">
      <c r="A1200" s="79" t="s">
        <v>1290</v>
      </c>
      <c r="B1200" s="83" t="s">
        <v>1291</v>
      </c>
      <c r="C1200" s="83" t="s">
        <v>836</v>
      </c>
      <c r="D1200" s="83" t="s">
        <v>1252</v>
      </c>
      <c r="E1200" s="83" t="s">
        <v>1443</v>
      </c>
      <c r="F1200" s="83" t="s">
        <v>1292</v>
      </c>
      <c r="G1200" s="51">
        <v>3142.9</v>
      </c>
      <c r="H1200" s="51">
        <v>0</v>
      </c>
    </row>
    <row r="1201" spans="1:8" ht="14.25" customHeight="1" x14ac:dyDescent="0.25">
      <c r="A1201" s="79"/>
      <c r="B1201" s="83"/>
      <c r="C1201" s="83"/>
      <c r="D1201" s="83"/>
      <c r="E1201" s="83"/>
      <c r="F1201" s="83"/>
      <c r="G1201" s="51">
        <v>0</v>
      </c>
      <c r="H1201" s="51">
        <v>0</v>
      </c>
    </row>
    <row r="1202" spans="1:8" ht="14.25" customHeight="1" x14ac:dyDescent="0.25">
      <c r="A1202" s="79"/>
      <c r="B1202" s="83"/>
      <c r="C1202" s="83"/>
      <c r="D1202" s="83"/>
      <c r="E1202" s="83"/>
      <c r="F1202" s="83"/>
      <c r="G1202" s="51"/>
      <c r="H1202" s="51">
        <v>3136.64</v>
      </c>
    </row>
    <row r="1203" spans="1:8" ht="14.25" customHeight="1" x14ac:dyDescent="0.25">
      <c r="A1203" s="79" t="s">
        <v>1293</v>
      </c>
      <c r="B1203" s="83" t="s">
        <v>1294</v>
      </c>
      <c r="C1203" s="83" t="s">
        <v>836</v>
      </c>
      <c r="D1203" s="83" t="s">
        <v>804</v>
      </c>
      <c r="E1203" s="83" t="s">
        <v>1443</v>
      </c>
      <c r="F1203" s="83" t="s">
        <v>58</v>
      </c>
      <c r="G1203" s="51">
        <v>1838.46</v>
      </c>
      <c r="H1203" s="51">
        <v>0</v>
      </c>
    </row>
    <row r="1204" spans="1:8" ht="14.25" customHeight="1" x14ac:dyDescent="0.25">
      <c r="A1204" s="79"/>
      <c r="B1204" s="83"/>
      <c r="C1204" s="83"/>
      <c r="D1204" s="83"/>
      <c r="E1204" s="83"/>
      <c r="F1204" s="83"/>
      <c r="G1204" s="51">
        <v>660</v>
      </c>
      <c r="H1204" s="51">
        <f>437+29+41+70</f>
        <v>577</v>
      </c>
    </row>
    <row r="1205" spans="1:8" ht="14.25" customHeight="1" x14ac:dyDescent="0.25">
      <c r="A1205" s="79"/>
      <c r="B1205" s="83"/>
      <c r="C1205" s="83"/>
      <c r="D1205" s="83"/>
      <c r="E1205" s="83"/>
      <c r="F1205" s="83"/>
      <c r="G1205" s="51"/>
      <c r="H1205" s="51">
        <v>0</v>
      </c>
    </row>
    <row r="1206" spans="1:8" ht="14.25" customHeight="1" x14ac:dyDescent="0.25">
      <c r="A1206" s="83" t="s">
        <v>1295</v>
      </c>
      <c r="B1206" s="83" t="s">
        <v>1296</v>
      </c>
      <c r="C1206" s="83" t="s">
        <v>836</v>
      </c>
      <c r="D1206" s="83" t="s">
        <v>60</v>
      </c>
      <c r="E1206" s="83" t="s">
        <v>1443</v>
      </c>
      <c r="F1206" s="83" t="s">
        <v>144</v>
      </c>
      <c r="G1206" s="51">
        <v>1627.72</v>
      </c>
      <c r="H1206" s="51">
        <v>0</v>
      </c>
    </row>
    <row r="1207" spans="1:8" ht="14.25" customHeight="1" x14ac:dyDescent="0.25">
      <c r="A1207" s="83"/>
      <c r="B1207" s="83"/>
      <c r="C1207" s="83"/>
      <c r="D1207" s="83"/>
      <c r="E1207" s="83"/>
      <c r="F1207" s="83"/>
      <c r="G1207" s="51">
        <v>348</v>
      </c>
      <c r="H1207" s="51">
        <f>392.18+29+41+70</f>
        <v>532.18000000000006</v>
      </c>
    </row>
    <row r="1208" spans="1:8" ht="14.25" customHeight="1" x14ac:dyDescent="0.25">
      <c r="A1208" s="83"/>
      <c r="B1208" s="83"/>
      <c r="C1208" s="83"/>
      <c r="D1208" s="83"/>
      <c r="E1208" s="83"/>
      <c r="F1208" s="83"/>
      <c r="G1208" s="51"/>
      <c r="H1208" s="51">
        <v>0</v>
      </c>
    </row>
    <row r="1209" spans="1:8" ht="14.25" customHeight="1" x14ac:dyDescent="0.25">
      <c r="A1209" s="79" t="s">
        <v>1297</v>
      </c>
      <c r="B1209" s="83" t="s">
        <v>1298</v>
      </c>
      <c r="C1209" s="83" t="s">
        <v>836</v>
      </c>
      <c r="D1209" s="83" t="s">
        <v>1299</v>
      </c>
      <c r="E1209" s="83" t="s">
        <v>1443</v>
      </c>
      <c r="F1209" s="83" t="s">
        <v>156</v>
      </c>
      <c r="G1209" s="51">
        <v>1359.58</v>
      </c>
      <c r="H1209" s="51">
        <v>0</v>
      </c>
    </row>
    <row r="1210" spans="1:8" ht="14.25" customHeight="1" x14ac:dyDescent="0.25">
      <c r="A1210" s="79"/>
      <c r="B1210" s="83"/>
      <c r="C1210" s="83"/>
      <c r="D1210" s="83"/>
      <c r="E1210" s="83"/>
      <c r="F1210" s="83"/>
      <c r="G1210" s="51">
        <v>0</v>
      </c>
      <c r="H1210" s="51">
        <f>370.13+29+41</f>
        <v>440.13</v>
      </c>
    </row>
    <row r="1211" spans="1:8" ht="14.25" customHeight="1" x14ac:dyDescent="0.25">
      <c r="A1211" s="79"/>
      <c r="B1211" s="83"/>
      <c r="C1211" s="83"/>
      <c r="D1211" s="83"/>
      <c r="E1211" s="83"/>
      <c r="F1211" s="83"/>
      <c r="G1211" s="51"/>
      <c r="H1211" s="51">
        <v>0</v>
      </c>
    </row>
    <row r="1212" spans="1:8" ht="14.25" customHeight="1" x14ac:dyDescent="0.25">
      <c r="A1212" s="79" t="s">
        <v>1300</v>
      </c>
      <c r="B1212" s="83" t="s">
        <v>1301</v>
      </c>
      <c r="C1212" s="83" t="s">
        <v>1302</v>
      </c>
      <c r="D1212" s="83" t="s">
        <v>355</v>
      </c>
      <c r="E1212" s="83" t="s">
        <v>1443</v>
      </c>
      <c r="F1212" s="83" t="s">
        <v>181</v>
      </c>
      <c r="G1212" s="51">
        <v>0</v>
      </c>
      <c r="H1212" s="51">
        <v>0</v>
      </c>
    </row>
    <row r="1213" spans="1:8" ht="14.25" customHeight="1" x14ac:dyDescent="0.25">
      <c r="A1213" s="79"/>
      <c r="B1213" s="83"/>
      <c r="C1213" s="83"/>
      <c r="D1213" s="83"/>
      <c r="E1213" s="83"/>
      <c r="F1213" s="83"/>
      <c r="G1213" s="51">
        <v>0</v>
      </c>
      <c r="H1213" s="51">
        <v>0</v>
      </c>
    </row>
    <row r="1214" spans="1:8" ht="14.25" customHeight="1" x14ac:dyDescent="0.25">
      <c r="A1214" s="79"/>
      <c r="B1214" s="83"/>
      <c r="C1214" s="83"/>
      <c r="D1214" s="83"/>
      <c r="E1214" s="83"/>
      <c r="F1214" s="83"/>
      <c r="G1214" s="51"/>
      <c r="H1214" s="51">
        <v>0</v>
      </c>
    </row>
    <row r="1215" spans="1:8" ht="14.25" customHeight="1" x14ac:dyDescent="0.25">
      <c r="A1215" s="78" t="s">
        <v>1303</v>
      </c>
      <c r="B1215" s="78" t="s">
        <v>1304</v>
      </c>
      <c r="C1215" s="83" t="s">
        <v>1305</v>
      </c>
      <c r="D1215" s="83" t="s">
        <v>355</v>
      </c>
      <c r="E1215" s="83" t="s">
        <v>1443</v>
      </c>
      <c r="F1215" s="83" t="s">
        <v>97</v>
      </c>
      <c r="G1215" s="51">
        <v>2000</v>
      </c>
      <c r="H1215" s="51">
        <v>0</v>
      </c>
    </row>
    <row r="1216" spans="1:8" ht="14.25" customHeight="1" x14ac:dyDescent="0.25">
      <c r="A1216" s="78"/>
      <c r="B1216" s="78"/>
      <c r="C1216" s="83"/>
      <c r="D1216" s="83"/>
      <c r="E1216" s="83"/>
      <c r="F1216" s="83"/>
      <c r="G1216" s="51">
        <v>0</v>
      </c>
      <c r="H1216" s="51">
        <f>400+29+41+70</f>
        <v>540</v>
      </c>
    </row>
    <row r="1217" spans="1:8" ht="14.25" customHeight="1" x14ac:dyDescent="0.25">
      <c r="A1217" s="78"/>
      <c r="B1217" s="78"/>
      <c r="C1217" s="83"/>
      <c r="D1217" s="83"/>
      <c r="E1217" s="83"/>
      <c r="F1217" s="83"/>
      <c r="G1217" s="51"/>
      <c r="H1217" s="51">
        <v>0</v>
      </c>
    </row>
    <row r="1218" spans="1:8" ht="14.25" customHeight="1" x14ac:dyDescent="0.25">
      <c r="A1218" s="79" t="s">
        <v>1306</v>
      </c>
      <c r="B1218" s="83" t="s">
        <v>1307</v>
      </c>
      <c r="C1218" s="83" t="s">
        <v>1305</v>
      </c>
      <c r="D1218" s="83" t="s">
        <v>355</v>
      </c>
      <c r="E1218" s="83" t="s">
        <v>1443</v>
      </c>
      <c r="F1218" s="83" t="s">
        <v>97</v>
      </c>
      <c r="G1218" s="51">
        <v>1278.4000000000001</v>
      </c>
      <c r="H1218" s="51">
        <v>0</v>
      </c>
    </row>
    <row r="1219" spans="1:8" ht="14.25" customHeight="1" x14ac:dyDescent="0.25">
      <c r="A1219" s="79"/>
      <c r="B1219" s="83"/>
      <c r="C1219" s="83"/>
      <c r="D1219" s="83"/>
      <c r="E1219" s="83"/>
      <c r="F1219" s="83"/>
      <c r="G1219" s="51">
        <v>0</v>
      </c>
      <c r="H1219" s="51">
        <f>145.8+145.8</f>
        <v>291.60000000000002</v>
      </c>
    </row>
    <row r="1220" spans="1:8" ht="14.25" customHeight="1" x14ac:dyDescent="0.25">
      <c r="A1220" s="79"/>
      <c r="B1220" s="83"/>
      <c r="C1220" s="83"/>
      <c r="D1220" s="83"/>
      <c r="E1220" s="83"/>
      <c r="F1220" s="83"/>
      <c r="G1220" s="51"/>
      <c r="H1220" s="51">
        <v>0</v>
      </c>
    </row>
    <row r="1221" spans="1:8" ht="14.25" customHeight="1" x14ac:dyDescent="0.25">
      <c r="A1221" s="79" t="s">
        <v>1308</v>
      </c>
      <c r="B1221" s="83" t="s">
        <v>1309</v>
      </c>
      <c r="C1221" s="83" t="s">
        <v>1305</v>
      </c>
      <c r="D1221" s="83" t="s">
        <v>355</v>
      </c>
      <c r="E1221" s="83" t="s">
        <v>1443</v>
      </c>
      <c r="F1221" s="83" t="s">
        <v>97</v>
      </c>
      <c r="G1221" s="51">
        <v>2000</v>
      </c>
      <c r="H1221" s="51">
        <v>0</v>
      </c>
    </row>
    <row r="1222" spans="1:8" ht="14.25" customHeight="1" x14ac:dyDescent="0.25">
      <c r="A1222" s="79"/>
      <c r="B1222" s="83"/>
      <c r="C1222" s="83"/>
      <c r="D1222" s="83"/>
      <c r="E1222" s="83"/>
      <c r="F1222" s="83"/>
      <c r="G1222" s="51">
        <v>190</v>
      </c>
      <c r="H1222" s="51">
        <v>0</v>
      </c>
    </row>
    <row r="1223" spans="1:8" ht="14.25" customHeight="1" x14ac:dyDescent="0.25">
      <c r="A1223" s="79"/>
      <c r="B1223" s="83"/>
      <c r="C1223" s="83"/>
      <c r="D1223" s="83"/>
      <c r="E1223" s="83"/>
      <c r="F1223" s="83"/>
      <c r="G1223" s="51"/>
      <c r="H1223" s="51">
        <v>0</v>
      </c>
    </row>
    <row r="1224" spans="1:8" ht="14.25" customHeight="1" x14ac:dyDescent="0.25">
      <c r="A1224" s="79" t="s">
        <v>1310</v>
      </c>
      <c r="B1224" s="83" t="s">
        <v>1311</v>
      </c>
      <c r="C1224" s="83" t="s">
        <v>1312</v>
      </c>
      <c r="D1224" s="83" t="s">
        <v>1313</v>
      </c>
      <c r="E1224" s="83" t="s">
        <v>1443</v>
      </c>
      <c r="F1224" s="83" t="s">
        <v>799</v>
      </c>
      <c r="G1224" s="51">
        <v>1916.36</v>
      </c>
      <c r="H1224" s="51">
        <v>0</v>
      </c>
    </row>
    <row r="1225" spans="1:8" ht="14.25" customHeight="1" x14ac:dyDescent="0.25">
      <c r="A1225" s="79"/>
      <c r="B1225" s="83"/>
      <c r="C1225" s="83"/>
      <c r="D1225" s="83"/>
      <c r="E1225" s="83"/>
      <c r="F1225" s="83"/>
      <c r="G1225" s="51">
        <v>631</v>
      </c>
      <c r="H1225" s="51">
        <f>400+29+41+70</f>
        <v>540</v>
      </c>
    </row>
    <row r="1226" spans="1:8" ht="14.25" customHeight="1" x14ac:dyDescent="0.25">
      <c r="A1226" s="79"/>
      <c r="B1226" s="83"/>
      <c r="C1226" s="83"/>
      <c r="D1226" s="83"/>
      <c r="E1226" s="83"/>
      <c r="F1226" s="83"/>
      <c r="G1226" s="51"/>
      <c r="H1226" s="51">
        <v>0</v>
      </c>
    </row>
    <row r="1227" spans="1:8" ht="14.25" customHeight="1" x14ac:dyDescent="0.25">
      <c r="A1227" s="79" t="s">
        <v>1314</v>
      </c>
      <c r="B1227" s="83" t="s">
        <v>1057</v>
      </c>
      <c r="C1227" s="83" t="s">
        <v>1315</v>
      </c>
      <c r="D1227" s="83" t="s">
        <v>1316</v>
      </c>
      <c r="E1227" s="83" t="s">
        <v>1443</v>
      </c>
      <c r="F1227" s="83" t="s">
        <v>58</v>
      </c>
      <c r="G1227" s="51">
        <v>1864.25</v>
      </c>
      <c r="H1227" s="51">
        <v>0</v>
      </c>
    </row>
    <row r="1228" spans="1:8" ht="14.25" customHeight="1" x14ac:dyDescent="0.25">
      <c r="A1228" s="79"/>
      <c r="B1228" s="83"/>
      <c r="C1228" s="83"/>
      <c r="D1228" s="83"/>
      <c r="E1228" s="83"/>
      <c r="F1228" s="83"/>
      <c r="G1228" s="51">
        <f>634+482.9</f>
        <v>1116.9000000000001</v>
      </c>
      <c r="H1228" s="51">
        <f>685+685</f>
        <v>1370</v>
      </c>
    </row>
    <row r="1229" spans="1:8" ht="14.25" customHeight="1" x14ac:dyDescent="0.25">
      <c r="A1229" s="79"/>
      <c r="B1229" s="83"/>
      <c r="C1229" s="83"/>
      <c r="D1229" s="83"/>
      <c r="E1229" s="83"/>
      <c r="F1229" s="83"/>
      <c r="G1229" s="51"/>
      <c r="H1229" s="51">
        <v>0</v>
      </c>
    </row>
    <row r="1230" spans="1:8" ht="15" customHeight="1" x14ac:dyDescent="0.25">
      <c r="A1230" s="79" t="s">
        <v>1318</v>
      </c>
      <c r="B1230" s="83" t="s">
        <v>1319</v>
      </c>
      <c r="C1230" s="83" t="s">
        <v>1315</v>
      </c>
      <c r="D1230" s="83" t="s">
        <v>1317</v>
      </c>
      <c r="E1230" s="83" t="s">
        <v>1443</v>
      </c>
      <c r="F1230" s="83" t="s">
        <v>809</v>
      </c>
      <c r="G1230" s="51">
        <v>1699.06</v>
      </c>
      <c r="H1230" s="51">
        <v>0</v>
      </c>
    </row>
    <row r="1231" spans="1:8" ht="14.25" customHeight="1" x14ac:dyDescent="0.25">
      <c r="A1231" s="79"/>
      <c r="B1231" s="83"/>
      <c r="C1231" s="83"/>
      <c r="D1231" s="83"/>
      <c r="E1231" s="83"/>
      <c r="F1231" s="83"/>
      <c r="G1231" s="51">
        <v>0</v>
      </c>
      <c r="H1231" s="51">
        <f>300+29+41+70</f>
        <v>440</v>
      </c>
    </row>
    <row r="1232" spans="1:8" ht="14.25" customHeight="1" x14ac:dyDescent="0.25">
      <c r="A1232" s="79"/>
      <c r="B1232" s="83"/>
      <c r="C1232" s="83"/>
      <c r="D1232" s="83"/>
      <c r="E1232" s="83"/>
      <c r="F1232" s="83"/>
      <c r="G1232" s="52"/>
      <c r="H1232" s="51">
        <v>0</v>
      </c>
    </row>
    <row r="1233" spans="1:10" ht="15" customHeight="1" x14ac:dyDescent="0.25">
      <c r="A1233" s="79" t="s">
        <v>1320</v>
      </c>
      <c r="B1233" s="83" t="s">
        <v>1321</v>
      </c>
      <c r="C1233" s="83" t="s">
        <v>1315</v>
      </c>
      <c r="D1233" s="83" t="s">
        <v>1322</v>
      </c>
      <c r="E1233" s="83" t="s">
        <v>1443</v>
      </c>
      <c r="F1233" s="83" t="s">
        <v>678</v>
      </c>
      <c r="G1233" s="51">
        <v>1831.08</v>
      </c>
      <c r="H1233" s="51">
        <v>0</v>
      </c>
    </row>
    <row r="1234" spans="1:10" ht="14.25" customHeight="1" x14ac:dyDescent="0.25">
      <c r="A1234" s="79"/>
      <c r="B1234" s="83"/>
      <c r="C1234" s="83"/>
      <c r="D1234" s="83"/>
      <c r="E1234" s="83"/>
      <c r="F1234" s="83"/>
      <c r="G1234" s="51">
        <v>595</v>
      </c>
      <c r="H1234" s="51">
        <f>437+29+41+70</f>
        <v>577</v>
      </c>
    </row>
    <row r="1235" spans="1:10" ht="14.25" customHeight="1" x14ac:dyDescent="0.25">
      <c r="A1235" s="79"/>
      <c r="B1235" s="83"/>
      <c r="C1235" s="83"/>
      <c r="D1235" s="83"/>
      <c r="E1235" s="83"/>
      <c r="F1235" s="83"/>
      <c r="G1235" s="51"/>
      <c r="H1235" s="51">
        <v>0</v>
      </c>
    </row>
    <row r="1236" spans="1:10" ht="14.25" customHeight="1" x14ac:dyDescent="0.25">
      <c r="A1236" s="79" t="s">
        <v>1323</v>
      </c>
      <c r="B1236" s="83" t="s">
        <v>1324</v>
      </c>
      <c r="C1236" s="83" t="s">
        <v>1315</v>
      </c>
      <c r="D1236" s="83" t="s">
        <v>1325</v>
      </c>
      <c r="E1236" s="83" t="s">
        <v>1443</v>
      </c>
      <c r="F1236" s="83" t="s">
        <v>820</v>
      </c>
      <c r="G1236" s="51">
        <v>0</v>
      </c>
      <c r="H1236" s="51">
        <v>0</v>
      </c>
    </row>
    <row r="1237" spans="1:10" ht="14.25" customHeight="1" x14ac:dyDescent="0.25">
      <c r="A1237" s="79"/>
      <c r="B1237" s="83"/>
      <c r="C1237" s="83"/>
      <c r="D1237" s="83"/>
      <c r="E1237" s="83"/>
      <c r="F1237" s="83"/>
      <c r="G1237" s="51">
        <v>0</v>
      </c>
      <c r="H1237" s="51">
        <v>0</v>
      </c>
    </row>
    <row r="1238" spans="1:10" ht="14.25" customHeight="1" x14ac:dyDescent="0.25">
      <c r="A1238" s="79"/>
      <c r="B1238" s="83"/>
      <c r="C1238" s="83"/>
      <c r="D1238" s="83"/>
      <c r="E1238" s="83"/>
      <c r="F1238" s="83"/>
      <c r="G1238" s="51"/>
      <c r="H1238" s="51">
        <v>0</v>
      </c>
    </row>
    <row r="1239" spans="1:10" ht="42.75" customHeight="1" x14ac:dyDescent="0.25">
      <c r="A1239" s="79" t="s">
        <v>1326</v>
      </c>
      <c r="B1239" s="79" t="s">
        <v>1327</v>
      </c>
      <c r="C1239" s="100" t="s">
        <v>1487</v>
      </c>
      <c r="D1239" s="79" t="s">
        <v>1486</v>
      </c>
      <c r="E1239" s="79" t="s">
        <v>1328</v>
      </c>
      <c r="F1239" s="88" t="s">
        <v>357</v>
      </c>
      <c r="G1239" s="53">
        <v>0</v>
      </c>
      <c r="H1239" s="60">
        <v>0</v>
      </c>
      <c r="J1239" s="68" t="str">
        <f>UPPER(D1239)</f>
        <v>PUEBLOS INDIGENAS</v>
      </c>
    </row>
    <row r="1240" spans="1:10" ht="14.25" customHeight="1" x14ac:dyDescent="0.25">
      <c r="A1240" s="79"/>
      <c r="B1240" s="79"/>
      <c r="C1240" s="101"/>
      <c r="D1240" s="79"/>
      <c r="E1240" s="79"/>
      <c r="F1240" s="88"/>
      <c r="G1240" s="53">
        <v>1000</v>
      </c>
      <c r="H1240" s="60">
        <v>241</v>
      </c>
    </row>
    <row r="1241" spans="1:10" ht="14.25" customHeight="1" x14ac:dyDescent="0.25">
      <c r="A1241" s="79" t="s">
        <v>1329</v>
      </c>
      <c r="B1241" s="79" t="s">
        <v>1327</v>
      </c>
      <c r="C1241" s="79" t="s">
        <v>1488</v>
      </c>
      <c r="D1241" s="79" t="s">
        <v>1486</v>
      </c>
      <c r="E1241" s="79"/>
      <c r="F1241" s="88" t="s">
        <v>362</v>
      </c>
      <c r="G1241" s="53">
        <v>0</v>
      </c>
      <c r="H1241" s="60">
        <v>0</v>
      </c>
    </row>
    <row r="1242" spans="1:10" ht="14.25" customHeight="1" x14ac:dyDescent="0.25">
      <c r="A1242" s="79"/>
      <c r="B1242" s="79"/>
      <c r="C1242" s="79"/>
      <c r="D1242" s="79"/>
      <c r="E1242" s="79"/>
      <c r="F1242" s="88"/>
      <c r="G1242" s="53">
        <v>1000</v>
      </c>
      <c r="H1242" s="60">
        <v>241</v>
      </c>
    </row>
    <row r="1243" spans="1:10" ht="14.25" customHeight="1" x14ac:dyDescent="0.25">
      <c r="A1243" s="79" t="s">
        <v>1330</v>
      </c>
      <c r="B1243" s="79" t="s">
        <v>1331</v>
      </c>
      <c r="C1243" s="79" t="s">
        <v>1488</v>
      </c>
      <c r="D1243" s="79" t="s">
        <v>1486</v>
      </c>
      <c r="E1243" s="79"/>
      <c r="F1243" s="88" t="s">
        <v>362</v>
      </c>
      <c r="G1243" s="53">
        <v>0</v>
      </c>
      <c r="H1243" s="60">
        <v>0</v>
      </c>
    </row>
    <row r="1244" spans="1:10" ht="14.25" customHeight="1" x14ac:dyDescent="0.25">
      <c r="A1244" s="79"/>
      <c r="B1244" s="79"/>
      <c r="C1244" s="79"/>
      <c r="D1244" s="79"/>
      <c r="E1244" s="79"/>
      <c r="F1244" s="88"/>
      <c r="G1244" s="53">
        <v>1000</v>
      </c>
      <c r="H1244" s="60">
        <v>638</v>
      </c>
    </row>
    <row r="1245" spans="1:10" ht="14.25" customHeight="1" x14ac:dyDescent="0.25">
      <c r="A1245" s="79" t="s">
        <v>1332</v>
      </c>
      <c r="B1245" s="79" t="s">
        <v>1333</v>
      </c>
      <c r="C1245" s="79" t="s">
        <v>1488</v>
      </c>
      <c r="D1245" s="79" t="s">
        <v>1486</v>
      </c>
      <c r="E1245" s="79"/>
      <c r="F1245" s="88" t="s">
        <v>362</v>
      </c>
      <c r="G1245" s="53">
        <v>0</v>
      </c>
      <c r="H1245" s="60">
        <v>0</v>
      </c>
    </row>
    <row r="1246" spans="1:10" ht="14.25" customHeight="1" x14ac:dyDescent="0.25">
      <c r="A1246" s="79"/>
      <c r="B1246" s="79"/>
      <c r="C1246" s="79"/>
      <c r="D1246" s="79"/>
      <c r="E1246" s="79"/>
      <c r="F1246" s="88"/>
      <c r="G1246" s="53">
        <v>1000</v>
      </c>
      <c r="H1246" s="60">
        <v>638</v>
      </c>
    </row>
    <row r="1247" spans="1:10" ht="14.25" customHeight="1" x14ac:dyDescent="0.25">
      <c r="A1247" s="79" t="s">
        <v>1334</v>
      </c>
      <c r="B1247" s="79" t="s">
        <v>1335</v>
      </c>
      <c r="C1247" s="79" t="s">
        <v>1489</v>
      </c>
      <c r="D1247" s="79" t="s">
        <v>1486</v>
      </c>
      <c r="E1247" s="79"/>
      <c r="F1247" s="79" t="s">
        <v>413</v>
      </c>
      <c r="G1247" s="53">
        <v>1450</v>
      </c>
      <c r="H1247" s="60">
        <v>0</v>
      </c>
    </row>
    <row r="1248" spans="1:10" ht="14.25" customHeight="1" x14ac:dyDescent="0.25">
      <c r="A1248" s="79"/>
      <c r="B1248" s="79"/>
      <c r="C1248" s="79"/>
      <c r="D1248" s="79"/>
      <c r="E1248" s="79"/>
      <c r="F1248" s="79"/>
      <c r="G1248" s="53">
        <v>942.6</v>
      </c>
      <c r="H1248" s="60"/>
    </row>
    <row r="1249" spans="1:8" ht="14.25" customHeight="1" x14ac:dyDescent="0.25">
      <c r="A1249" s="79" t="s">
        <v>1336</v>
      </c>
      <c r="B1249" s="79" t="s">
        <v>1337</v>
      </c>
      <c r="C1249" s="79" t="s">
        <v>191</v>
      </c>
      <c r="D1249" s="100" t="s">
        <v>562</v>
      </c>
      <c r="E1249" s="79"/>
      <c r="F1249" s="79" t="s">
        <v>1491</v>
      </c>
      <c r="G1249" s="53">
        <v>2900</v>
      </c>
      <c r="H1249" s="60">
        <v>0</v>
      </c>
    </row>
    <row r="1250" spans="1:8" ht="14.25" customHeight="1" x14ac:dyDescent="0.25">
      <c r="A1250" s="79"/>
      <c r="B1250" s="79"/>
      <c r="C1250" s="79"/>
      <c r="D1250" s="101"/>
      <c r="E1250" s="79"/>
      <c r="F1250" s="79"/>
      <c r="G1250" s="53">
        <v>2000</v>
      </c>
      <c r="H1250" s="60">
        <v>430</v>
      </c>
    </row>
    <row r="1251" spans="1:8" ht="14.25" customHeight="1" x14ac:dyDescent="0.25">
      <c r="A1251" s="79" t="s">
        <v>1338</v>
      </c>
      <c r="B1251" s="79" t="s">
        <v>1339</v>
      </c>
      <c r="C1251" s="79" t="s">
        <v>191</v>
      </c>
      <c r="D1251" s="100" t="s">
        <v>562</v>
      </c>
      <c r="E1251" s="79"/>
      <c r="F1251" s="79" t="s">
        <v>1242</v>
      </c>
      <c r="G1251" s="53"/>
      <c r="H1251" s="60">
        <v>0</v>
      </c>
    </row>
    <row r="1252" spans="1:8" ht="14.25" customHeight="1" x14ac:dyDescent="0.25">
      <c r="A1252" s="79"/>
      <c r="B1252" s="79"/>
      <c r="C1252" s="79"/>
      <c r="D1252" s="101"/>
      <c r="E1252" s="79"/>
      <c r="F1252" s="79"/>
      <c r="G1252" s="53">
        <v>2000</v>
      </c>
      <c r="H1252" s="60">
        <v>0</v>
      </c>
    </row>
    <row r="1253" spans="1:8" ht="14.25" customHeight="1" x14ac:dyDescent="0.25">
      <c r="A1253" s="79" t="s">
        <v>1340</v>
      </c>
      <c r="B1253" s="79" t="s">
        <v>1341</v>
      </c>
      <c r="C1253" s="79" t="s">
        <v>191</v>
      </c>
      <c r="D1253" s="79" t="s">
        <v>562</v>
      </c>
      <c r="E1253" s="79"/>
      <c r="F1253" s="79" t="s">
        <v>992</v>
      </c>
      <c r="G1253" s="53"/>
      <c r="H1253" s="60">
        <v>0</v>
      </c>
    </row>
    <row r="1254" spans="1:8" ht="14.25" customHeight="1" x14ac:dyDescent="0.25">
      <c r="A1254" s="79"/>
      <c r="B1254" s="79"/>
      <c r="C1254" s="79"/>
      <c r="D1254" s="79"/>
      <c r="E1254" s="79"/>
      <c r="F1254" s="79"/>
      <c r="G1254" s="27">
        <v>1000</v>
      </c>
      <c r="H1254" s="60">
        <v>0</v>
      </c>
    </row>
    <row r="1255" spans="1:8" ht="14.25" customHeight="1" x14ac:dyDescent="0.25">
      <c r="A1255" s="79" t="s">
        <v>1342</v>
      </c>
      <c r="B1255" s="79" t="s">
        <v>1343</v>
      </c>
      <c r="C1255" s="79" t="s">
        <v>191</v>
      </c>
      <c r="D1255" s="79" t="s">
        <v>562</v>
      </c>
      <c r="E1255" s="79"/>
      <c r="F1255" s="79" t="s">
        <v>615</v>
      </c>
      <c r="G1255" s="53">
        <v>1450</v>
      </c>
      <c r="H1255" s="60">
        <v>0</v>
      </c>
    </row>
    <row r="1256" spans="1:8" ht="14.25" customHeight="1" x14ac:dyDescent="0.25">
      <c r="A1256" s="79"/>
      <c r="B1256" s="79"/>
      <c r="C1256" s="79"/>
      <c r="D1256" s="79"/>
      <c r="E1256" s="79"/>
      <c r="F1256" s="79"/>
      <c r="G1256" s="27">
        <v>672</v>
      </c>
      <c r="H1256" s="60">
        <v>1835</v>
      </c>
    </row>
    <row r="1257" spans="1:8" ht="14.25" customHeight="1" x14ac:dyDescent="0.25">
      <c r="A1257" s="79" t="s">
        <v>1344</v>
      </c>
      <c r="B1257" s="79" t="s">
        <v>1345</v>
      </c>
      <c r="C1257" s="79" t="s">
        <v>191</v>
      </c>
      <c r="D1257" s="79" t="s">
        <v>562</v>
      </c>
      <c r="E1257" s="79"/>
      <c r="F1257" s="79" t="s">
        <v>1149</v>
      </c>
      <c r="G1257" s="53"/>
      <c r="H1257" s="60">
        <v>0</v>
      </c>
    </row>
    <row r="1258" spans="1:8" ht="14.25" customHeight="1" x14ac:dyDescent="0.25">
      <c r="A1258" s="79"/>
      <c r="B1258" s="79"/>
      <c r="C1258" s="79"/>
      <c r="D1258" s="79"/>
      <c r="E1258" s="79"/>
      <c r="F1258" s="79"/>
      <c r="G1258" s="27">
        <v>2000</v>
      </c>
      <c r="H1258" s="60">
        <v>0</v>
      </c>
    </row>
    <row r="1259" spans="1:8" ht="14.25" customHeight="1" x14ac:dyDescent="0.25">
      <c r="A1259" s="79" t="s">
        <v>1346</v>
      </c>
      <c r="B1259" s="79" t="s">
        <v>1347</v>
      </c>
      <c r="C1259" s="79" t="s">
        <v>191</v>
      </c>
      <c r="D1259" s="79" t="s">
        <v>562</v>
      </c>
      <c r="E1259" s="79"/>
      <c r="F1259" s="79" t="s">
        <v>38</v>
      </c>
      <c r="G1259" s="53"/>
      <c r="H1259" s="60">
        <v>0</v>
      </c>
    </row>
    <row r="1260" spans="1:8" ht="14.25" customHeight="1" x14ac:dyDescent="0.25">
      <c r="A1260" s="79"/>
      <c r="B1260" s="79"/>
      <c r="C1260" s="79"/>
      <c r="D1260" s="79"/>
      <c r="E1260" s="79"/>
      <c r="F1260" s="79"/>
      <c r="G1260" s="27">
        <v>1000</v>
      </c>
      <c r="H1260" s="60">
        <v>0</v>
      </c>
    </row>
    <row r="1261" spans="1:8" ht="14.25" customHeight="1" x14ac:dyDescent="0.25">
      <c r="A1261" s="79" t="s">
        <v>1348</v>
      </c>
      <c r="B1261" s="79" t="s">
        <v>1349</v>
      </c>
      <c r="C1261" s="79" t="s">
        <v>1490</v>
      </c>
      <c r="D1261" s="79" t="s">
        <v>1373</v>
      </c>
      <c r="E1261" s="79"/>
      <c r="F1261" s="79" t="s">
        <v>1492</v>
      </c>
      <c r="G1261" s="53">
        <v>5800</v>
      </c>
      <c r="H1261" s="60">
        <v>0</v>
      </c>
    </row>
    <row r="1262" spans="1:8" ht="14.25" customHeight="1" x14ac:dyDescent="0.25">
      <c r="A1262" s="79"/>
      <c r="B1262" s="79"/>
      <c r="C1262" s="79"/>
      <c r="D1262" s="79"/>
      <c r="E1262" s="79"/>
      <c r="F1262" s="79"/>
      <c r="G1262" s="27">
        <v>3763.6</v>
      </c>
      <c r="H1262" s="60">
        <v>0</v>
      </c>
    </row>
    <row r="1263" spans="1:8" ht="14.25" customHeight="1" x14ac:dyDescent="0.25">
      <c r="A1263" s="70" t="s">
        <v>1350</v>
      </c>
      <c r="B1263" s="78" t="s">
        <v>1351</v>
      </c>
      <c r="C1263" s="78" t="s">
        <v>754</v>
      </c>
      <c r="D1263" s="78" t="s">
        <v>112</v>
      </c>
      <c r="E1263" s="78" t="s">
        <v>1352</v>
      </c>
      <c r="F1263" s="87" t="s">
        <v>1353</v>
      </c>
      <c r="G1263" s="32">
        <v>4304</v>
      </c>
      <c r="H1263" s="13">
        <v>3459.49</v>
      </c>
    </row>
    <row r="1264" spans="1:8" ht="14.25" customHeight="1" x14ac:dyDescent="0.25">
      <c r="A1264" s="116" t="s">
        <v>1354</v>
      </c>
      <c r="B1264" s="78"/>
      <c r="C1264" s="78"/>
      <c r="D1264" s="78"/>
      <c r="E1264" s="78"/>
      <c r="F1264" s="82"/>
      <c r="G1264" s="32">
        <v>1994</v>
      </c>
      <c r="H1264" s="32">
        <v>0</v>
      </c>
    </row>
    <row r="1265" spans="1:8" ht="14.25" customHeight="1" x14ac:dyDescent="0.25">
      <c r="A1265" s="116"/>
      <c r="B1265" s="78"/>
      <c r="C1265" s="78"/>
      <c r="D1265" s="78"/>
      <c r="E1265" s="78"/>
      <c r="F1265" s="82"/>
      <c r="G1265" s="33"/>
      <c r="H1265" s="32">
        <v>0</v>
      </c>
    </row>
    <row r="1266" spans="1:8" ht="14.25" customHeight="1" x14ac:dyDescent="0.25">
      <c r="A1266" s="70" t="s">
        <v>1567</v>
      </c>
      <c r="B1266" s="78" t="s">
        <v>1355</v>
      </c>
      <c r="C1266" s="78" t="s">
        <v>754</v>
      </c>
      <c r="D1266" s="78" t="s">
        <v>112</v>
      </c>
      <c r="E1266" s="78" t="s">
        <v>1352</v>
      </c>
      <c r="F1266" s="87" t="s">
        <v>1356</v>
      </c>
      <c r="G1266" s="32">
        <v>0</v>
      </c>
      <c r="H1266" s="13">
        <v>0</v>
      </c>
    </row>
    <row r="1267" spans="1:8" ht="14.25" customHeight="1" x14ac:dyDescent="0.25">
      <c r="A1267" s="116" t="s">
        <v>1354</v>
      </c>
      <c r="B1267" s="78"/>
      <c r="C1267" s="78"/>
      <c r="D1267" s="78"/>
      <c r="E1267" s="78"/>
      <c r="F1267" s="82"/>
      <c r="G1267" s="32">
        <v>0</v>
      </c>
      <c r="H1267" s="32">
        <v>0</v>
      </c>
    </row>
    <row r="1268" spans="1:8" ht="14.25" customHeight="1" x14ac:dyDescent="0.25">
      <c r="A1268" s="116"/>
      <c r="B1268" s="78"/>
      <c r="C1268" s="78"/>
      <c r="D1268" s="78"/>
      <c r="E1268" s="78"/>
      <c r="F1268" s="82"/>
      <c r="G1268" s="33"/>
      <c r="H1268" s="32">
        <v>0</v>
      </c>
    </row>
    <row r="1269" spans="1:8" ht="14.25" customHeight="1" x14ac:dyDescent="0.25">
      <c r="A1269" s="70" t="s">
        <v>1357</v>
      </c>
      <c r="B1269" s="78" t="s">
        <v>1358</v>
      </c>
      <c r="C1269" s="78" t="s">
        <v>754</v>
      </c>
      <c r="D1269" s="78" t="s">
        <v>112</v>
      </c>
      <c r="E1269" s="78" t="s">
        <v>1352</v>
      </c>
      <c r="F1269" s="87" t="s">
        <v>413</v>
      </c>
      <c r="G1269" s="32">
        <v>1725</v>
      </c>
      <c r="H1269" s="13">
        <v>2991.99</v>
      </c>
    </row>
    <row r="1270" spans="1:8" ht="14.25" customHeight="1" x14ac:dyDescent="0.25">
      <c r="A1270" s="116" t="s">
        <v>1354</v>
      </c>
      <c r="B1270" s="78"/>
      <c r="C1270" s="78"/>
      <c r="D1270" s="78"/>
      <c r="E1270" s="78"/>
      <c r="F1270" s="82"/>
      <c r="G1270" s="32">
        <v>819</v>
      </c>
      <c r="H1270" s="32">
        <v>0</v>
      </c>
    </row>
    <row r="1271" spans="1:8" ht="14.25" customHeight="1" x14ac:dyDescent="0.25">
      <c r="A1271" s="116"/>
      <c r="B1271" s="78"/>
      <c r="C1271" s="78"/>
      <c r="D1271" s="78"/>
      <c r="E1271" s="78"/>
      <c r="F1271" s="82"/>
      <c r="G1271" s="33"/>
      <c r="H1271" s="32">
        <v>250</v>
      </c>
    </row>
    <row r="1272" spans="1:8" ht="14.25" customHeight="1" x14ac:dyDescent="0.25">
      <c r="A1272" s="70" t="s">
        <v>1359</v>
      </c>
      <c r="B1272" s="78" t="s">
        <v>1360</v>
      </c>
      <c r="C1272" s="78" t="s">
        <v>754</v>
      </c>
      <c r="D1272" s="78" t="s">
        <v>112</v>
      </c>
      <c r="E1272" s="78" t="s">
        <v>1352</v>
      </c>
      <c r="F1272" s="87" t="s">
        <v>620</v>
      </c>
      <c r="G1272" s="32">
        <v>1725</v>
      </c>
      <c r="H1272" s="13">
        <v>2880.66</v>
      </c>
    </row>
    <row r="1273" spans="1:8" ht="14.25" customHeight="1" x14ac:dyDescent="0.25">
      <c r="A1273" s="116" t="s">
        <v>1354</v>
      </c>
      <c r="B1273" s="78"/>
      <c r="C1273" s="78"/>
      <c r="D1273" s="78"/>
      <c r="E1273" s="78"/>
      <c r="F1273" s="82"/>
      <c r="G1273" s="32">
        <v>928</v>
      </c>
      <c r="H1273" s="32">
        <v>0</v>
      </c>
    </row>
    <row r="1274" spans="1:8" ht="14.25" customHeight="1" x14ac:dyDescent="0.25">
      <c r="A1274" s="116"/>
      <c r="B1274" s="78"/>
      <c r="C1274" s="78"/>
      <c r="D1274" s="78"/>
      <c r="E1274" s="78"/>
      <c r="F1274" s="82"/>
      <c r="G1274" s="33"/>
      <c r="H1274" s="32">
        <v>864</v>
      </c>
    </row>
    <row r="1275" spans="1:8" ht="20.100000000000001" customHeight="1" x14ac:dyDescent="0.25">
      <c r="A1275" s="70" t="s">
        <v>1567</v>
      </c>
      <c r="B1275" s="78" t="s">
        <v>1361</v>
      </c>
      <c r="C1275" s="78" t="s">
        <v>1362</v>
      </c>
      <c r="D1275" s="78" t="s">
        <v>1363</v>
      </c>
      <c r="E1275" s="78" t="s">
        <v>1352</v>
      </c>
      <c r="F1275" s="87" t="s">
        <v>605</v>
      </c>
      <c r="G1275" s="32">
        <v>0</v>
      </c>
      <c r="H1275" s="13">
        <v>0</v>
      </c>
    </row>
    <row r="1276" spans="1:8" ht="20.100000000000001" customHeight="1" x14ac:dyDescent="0.25">
      <c r="A1276" s="116" t="s">
        <v>1354</v>
      </c>
      <c r="B1276" s="78"/>
      <c r="C1276" s="78"/>
      <c r="D1276" s="78"/>
      <c r="E1276" s="78"/>
      <c r="F1276" s="82"/>
      <c r="G1276" s="32">
        <v>839.25</v>
      </c>
      <c r="H1276" s="32">
        <v>0</v>
      </c>
    </row>
    <row r="1277" spans="1:8" ht="20.100000000000001" customHeight="1" x14ac:dyDescent="0.25">
      <c r="A1277" s="116"/>
      <c r="B1277" s="78"/>
      <c r="C1277" s="78"/>
      <c r="D1277" s="78"/>
      <c r="E1277" s="78"/>
      <c r="F1277" s="82"/>
      <c r="G1277" s="33"/>
      <c r="H1277" s="32">
        <v>0</v>
      </c>
    </row>
    <row r="1278" spans="1:8" ht="20.100000000000001" customHeight="1" x14ac:dyDescent="0.25">
      <c r="A1278" s="70" t="s">
        <v>1364</v>
      </c>
      <c r="B1278" s="78" t="s">
        <v>1365</v>
      </c>
      <c r="C1278" s="78" t="s">
        <v>1362</v>
      </c>
      <c r="D1278" s="78" t="s">
        <v>1363</v>
      </c>
      <c r="E1278" s="78" t="s">
        <v>1352</v>
      </c>
      <c r="F1278" s="87" t="s">
        <v>605</v>
      </c>
      <c r="G1278" s="32">
        <v>2192.11</v>
      </c>
      <c r="H1278" s="13">
        <v>3457.49</v>
      </c>
    </row>
    <row r="1279" spans="1:8" ht="20.100000000000001" customHeight="1" x14ac:dyDescent="0.25">
      <c r="A1279" s="116" t="s">
        <v>1354</v>
      </c>
      <c r="B1279" s="78"/>
      <c r="C1279" s="78"/>
      <c r="D1279" s="78"/>
      <c r="E1279" s="78"/>
      <c r="F1279" s="82"/>
      <c r="G1279" s="32">
        <v>839.25</v>
      </c>
      <c r="H1279" s="32">
        <v>0</v>
      </c>
    </row>
    <row r="1280" spans="1:8" ht="20.100000000000001" customHeight="1" x14ac:dyDescent="0.25">
      <c r="A1280" s="116"/>
      <c r="B1280" s="78"/>
      <c r="C1280" s="78"/>
      <c r="D1280" s="78"/>
      <c r="E1280" s="78"/>
      <c r="F1280" s="82"/>
      <c r="G1280" s="33"/>
      <c r="H1280" s="32">
        <v>0</v>
      </c>
    </row>
    <row r="1281" spans="1:8" ht="20.100000000000001" customHeight="1" x14ac:dyDescent="0.25">
      <c r="A1281" s="70" t="s">
        <v>1366</v>
      </c>
      <c r="B1281" s="78" t="s">
        <v>1367</v>
      </c>
      <c r="C1281" s="78" t="s">
        <v>1362</v>
      </c>
      <c r="D1281" s="78" t="s">
        <v>1363</v>
      </c>
      <c r="E1281" s="78" t="s">
        <v>1352</v>
      </c>
      <c r="F1281" s="87" t="s">
        <v>605</v>
      </c>
      <c r="G1281" s="32">
        <v>2192.11</v>
      </c>
      <c r="H1281" s="13">
        <v>3671.42</v>
      </c>
    </row>
    <row r="1282" spans="1:8" ht="20.100000000000001" customHeight="1" x14ac:dyDescent="0.25">
      <c r="A1282" s="116" t="s">
        <v>1354</v>
      </c>
      <c r="B1282" s="78"/>
      <c r="C1282" s="78"/>
      <c r="D1282" s="78"/>
      <c r="E1282" s="78"/>
      <c r="F1282" s="82"/>
      <c r="G1282" s="32">
        <v>839.25</v>
      </c>
      <c r="H1282" s="32">
        <v>0</v>
      </c>
    </row>
    <row r="1283" spans="1:8" ht="20.100000000000001" customHeight="1" x14ac:dyDescent="0.25">
      <c r="A1283" s="116"/>
      <c r="B1283" s="78"/>
      <c r="C1283" s="78"/>
      <c r="D1283" s="78"/>
      <c r="E1283" s="78"/>
      <c r="F1283" s="82"/>
      <c r="G1283" s="33"/>
      <c r="H1283" s="32">
        <v>0</v>
      </c>
    </row>
    <row r="1284" spans="1:8" ht="20.100000000000001" customHeight="1" x14ac:dyDescent="0.25">
      <c r="A1284" s="70" t="s">
        <v>1368</v>
      </c>
      <c r="B1284" s="83" t="s">
        <v>1369</v>
      </c>
      <c r="C1284" s="78" t="s">
        <v>1362</v>
      </c>
      <c r="D1284" s="78" t="s">
        <v>1363</v>
      </c>
      <c r="E1284" s="78" t="s">
        <v>1352</v>
      </c>
      <c r="F1284" s="87" t="s">
        <v>605</v>
      </c>
      <c r="G1284" s="32">
        <v>2192.11</v>
      </c>
      <c r="H1284" s="13">
        <v>3671.42</v>
      </c>
    </row>
    <row r="1285" spans="1:8" ht="20.100000000000001" customHeight="1" x14ac:dyDescent="0.25">
      <c r="A1285" s="116" t="s">
        <v>1354</v>
      </c>
      <c r="B1285" s="83"/>
      <c r="C1285" s="78"/>
      <c r="D1285" s="78"/>
      <c r="E1285" s="78"/>
      <c r="F1285" s="82"/>
      <c r="G1285" s="32">
        <v>839.25</v>
      </c>
      <c r="H1285" s="32">
        <v>0</v>
      </c>
    </row>
    <row r="1286" spans="1:8" ht="20.100000000000001" customHeight="1" x14ac:dyDescent="0.25">
      <c r="A1286" s="116"/>
      <c r="B1286" s="83"/>
      <c r="C1286" s="78"/>
      <c r="D1286" s="78"/>
      <c r="E1286" s="78"/>
      <c r="F1286" s="82"/>
      <c r="G1286" s="33"/>
      <c r="H1286" s="32">
        <v>0</v>
      </c>
    </row>
    <row r="1287" spans="1:8" ht="14.25" customHeight="1" x14ac:dyDescent="0.25">
      <c r="A1287" s="70" t="s">
        <v>1370</v>
      </c>
      <c r="B1287" s="78" t="s">
        <v>1371</v>
      </c>
      <c r="C1287" s="78" t="s">
        <v>1372</v>
      </c>
      <c r="D1287" s="78" t="s">
        <v>1373</v>
      </c>
      <c r="E1287" s="78" t="s">
        <v>1352</v>
      </c>
      <c r="F1287" s="87" t="s">
        <v>238</v>
      </c>
      <c r="G1287" s="32">
        <v>3450</v>
      </c>
      <c r="H1287" s="13">
        <v>2880.66</v>
      </c>
    </row>
    <row r="1288" spans="1:8" ht="14.25" customHeight="1" x14ac:dyDescent="0.25">
      <c r="A1288" s="116" t="s">
        <v>1354</v>
      </c>
      <c r="B1288" s="78"/>
      <c r="C1288" s="78"/>
      <c r="D1288" s="78"/>
      <c r="E1288" s="78"/>
      <c r="F1288" s="82"/>
      <c r="G1288" s="32">
        <v>1683</v>
      </c>
      <c r="H1288" s="32">
        <v>0</v>
      </c>
    </row>
    <row r="1289" spans="1:8" ht="14.25" customHeight="1" x14ac:dyDescent="0.25">
      <c r="A1289" s="116"/>
      <c r="B1289" s="78"/>
      <c r="C1289" s="78"/>
      <c r="D1289" s="78"/>
      <c r="E1289" s="78"/>
      <c r="F1289" s="82"/>
      <c r="G1289" s="33"/>
      <c r="H1289" s="32">
        <v>754</v>
      </c>
    </row>
    <row r="1290" spans="1:8" ht="20.100000000000001" customHeight="1" x14ac:dyDescent="0.25">
      <c r="A1290" s="70" t="s">
        <v>1374</v>
      </c>
      <c r="B1290" s="78" t="s">
        <v>1351</v>
      </c>
      <c r="C1290" s="78" t="s">
        <v>533</v>
      </c>
      <c r="D1290" s="78" t="s">
        <v>533</v>
      </c>
      <c r="E1290" s="78" t="s">
        <v>1352</v>
      </c>
      <c r="F1290" s="87" t="s">
        <v>1237</v>
      </c>
      <c r="G1290" s="32">
        <v>4304</v>
      </c>
      <c r="H1290" s="13">
        <v>2773</v>
      </c>
    </row>
    <row r="1291" spans="1:8" ht="20.100000000000001" customHeight="1" x14ac:dyDescent="0.25">
      <c r="A1291" s="116" t="s">
        <v>1375</v>
      </c>
      <c r="B1291" s="78"/>
      <c r="C1291" s="78"/>
      <c r="D1291" s="78"/>
      <c r="E1291" s="78"/>
      <c r="F1291" s="82"/>
      <c r="G1291" s="32">
        <v>490</v>
      </c>
      <c r="H1291" s="32">
        <v>0</v>
      </c>
    </row>
    <row r="1292" spans="1:8" ht="20.100000000000001" customHeight="1" x14ac:dyDescent="0.25">
      <c r="A1292" s="116"/>
      <c r="B1292" s="78"/>
      <c r="C1292" s="78"/>
      <c r="D1292" s="78"/>
      <c r="E1292" s="78"/>
      <c r="F1292" s="82"/>
      <c r="G1292" s="33"/>
      <c r="H1292" s="32">
        <v>535</v>
      </c>
    </row>
    <row r="1293" spans="1:8" ht="14.25" customHeight="1" x14ac:dyDescent="0.25">
      <c r="A1293" s="79" t="s">
        <v>1376</v>
      </c>
      <c r="B1293" s="79" t="s">
        <v>1377</v>
      </c>
      <c r="C1293" s="79" t="s">
        <v>191</v>
      </c>
      <c r="D1293" s="79" t="s">
        <v>450</v>
      </c>
      <c r="E1293" s="78" t="s">
        <v>1378</v>
      </c>
      <c r="F1293" s="107" t="s">
        <v>292</v>
      </c>
      <c r="G1293" s="22">
        <v>0</v>
      </c>
      <c r="H1293" s="22">
        <v>0</v>
      </c>
    </row>
    <row r="1294" spans="1:8" ht="14.25" customHeight="1" x14ac:dyDescent="0.25">
      <c r="A1294" s="85"/>
      <c r="B1294" s="79"/>
      <c r="C1294" s="79"/>
      <c r="D1294" s="79"/>
      <c r="E1294" s="82"/>
      <c r="F1294" s="107"/>
      <c r="G1294" s="22">
        <v>2000</v>
      </c>
      <c r="H1294" s="22">
        <v>0</v>
      </c>
    </row>
    <row r="1295" spans="1:8" ht="14.25" customHeight="1" x14ac:dyDescent="0.25">
      <c r="A1295" s="85"/>
      <c r="B1295" s="79"/>
      <c r="C1295" s="79"/>
      <c r="D1295" s="79"/>
      <c r="E1295" s="82"/>
      <c r="F1295" s="107"/>
      <c r="G1295" s="22"/>
      <c r="H1295" s="22">
        <v>0</v>
      </c>
    </row>
    <row r="1296" spans="1:8" ht="14.25" customHeight="1" x14ac:dyDescent="0.25">
      <c r="A1296" s="79" t="s">
        <v>1379</v>
      </c>
      <c r="B1296" s="79" t="s">
        <v>1380</v>
      </c>
      <c r="C1296" s="79" t="s">
        <v>191</v>
      </c>
      <c r="D1296" s="79" t="s">
        <v>450</v>
      </c>
      <c r="E1296" s="78" t="s">
        <v>1378</v>
      </c>
      <c r="F1296" s="107" t="s">
        <v>61</v>
      </c>
      <c r="G1296" s="22">
        <v>0</v>
      </c>
      <c r="H1296" s="22">
        <v>0</v>
      </c>
    </row>
    <row r="1297" spans="1:8" ht="14.25" customHeight="1" x14ac:dyDescent="0.25">
      <c r="A1297" s="85"/>
      <c r="B1297" s="79"/>
      <c r="C1297" s="79"/>
      <c r="D1297" s="79"/>
      <c r="E1297" s="82"/>
      <c r="F1297" s="107"/>
      <c r="G1297" s="22">
        <v>0</v>
      </c>
      <c r="H1297" s="22">
        <v>0</v>
      </c>
    </row>
    <row r="1298" spans="1:8" ht="14.25" customHeight="1" x14ac:dyDescent="0.25">
      <c r="A1298" s="85"/>
      <c r="B1298" s="79"/>
      <c r="C1298" s="79"/>
      <c r="D1298" s="79"/>
      <c r="E1298" s="82"/>
      <c r="F1298" s="107"/>
      <c r="G1298" s="22"/>
      <c r="H1298" s="22">
        <v>0</v>
      </c>
    </row>
    <row r="1299" spans="1:8" ht="14.25" customHeight="1" x14ac:dyDescent="0.25">
      <c r="A1299" s="79" t="s">
        <v>1381</v>
      </c>
      <c r="B1299" s="79" t="s">
        <v>1382</v>
      </c>
      <c r="C1299" s="79" t="s">
        <v>1383</v>
      </c>
      <c r="D1299" s="79" t="s">
        <v>1383</v>
      </c>
      <c r="E1299" s="78" t="s">
        <v>1378</v>
      </c>
      <c r="F1299" s="107" t="s">
        <v>44</v>
      </c>
      <c r="G1299" s="22">
        <v>0</v>
      </c>
      <c r="H1299" s="22">
        <v>0</v>
      </c>
    </row>
    <row r="1300" spans="1:8" ht="14.25" customHeight="1" x14ac:dyDescent="0.25">
      <c r="A1300" s="85"/>
      <c r="B1300" s="79"/>
      <c r="C1300" s="79"/>
      <c r="D1300" s="79"/>
      <c r="E1300" s="82"/>
      <c r="F1300" s="107"/>
      <c r="G1300" s="22">
        <v>1000</v>
      </c>
      <c r="H1300" s="22">
        <v>0</v>
      </c>
    </row>
    <row r="1301" spans="1:8" ht="14.25" customHeight="1" x14ac:dyDescent="0.25">
      <c r="A1301" s="85"/>
      <c r="B1301" s="79"/>
      <c r="C1301" s="79"/>
      <c r="D1301" s="79"/>
      <c r="E1301" s="82"/>
      <c r="F1301" s="107"/>
      <c r="G1301" s="22"/>
      <c r="H1301" s="22">
        <v>0</v>
      </c>
    </row>
    <row r="1302" spans="1:8" ht="14.25" customHeight="1" x14ac:dyDescent="0.25">
      <c r="A1302" s="79" t="s">
        <v>1384</v>
      </c>
      <c r="B1302" s="79" t="s">
        <v>1385</v>
      </c>
      <c r="C1302" s="79" t="s">
        <v>1386</v>
      </c>
      <c r="D1302" s="79" t="s">
        <v>1387</v>
      </c>
      <c r="E1302" s="78" t="s">
        <v>1378</v>
      </c>
      <c r="F1302" s="107" t="s">
        <v>48</v>
      </c>
      <c r="G1302" s="22">
        <v>0</v>
      </c>
      <c r="H1302" s="22">
        <v>0</v>
      </c>
    </row>
    <row r="1303" spans="1:8" ht="14.25" customHeight="1" x14ac:dyDescent="0.25">
      <c r="A1303" s="85"/>
      <c r="B1303" s="79"/>
      <c r="C1303" s="79"/>
      <c r="D1303" s="79"/>
      <c r="E1303" s="82"/>
      <c r="F1303" s="107"/>
      <c r="G1303" s="22">
        <v>0</v>
      </c>
      <c r="H1303" s="22">
        <v>0</v>
      </c>
    </row>
    <row r="1304" spans="1:8" ht="14.25" customHeight="1" x14ac:dyDescent="0.25">
      <c r="A1304" s="85"/>
      <c r="B1304" s="79"/>
      <c r="C1304" s="79"/>
      <c r="D1304" s="79"/>
      <c r="E1304" s="82"/>
      <c r="F1304" s="107"/>
      <c r="G1304" s="22"/>
      <c r="H1304" s="22">
        <v>0</v>
      </c>
    </row>
    <row r="1305" spans="1:8" ht="14.25" customHeight="1" x14ac:dyDescent="0.25">
      <c r="A1305" s="79" t="s">
        <v>1388</v>
      </c>
      <c r="B1305" s="79" t="s">
        <v>1389</v>
      </c>
      <c r="C1305" s="79" t="s">
        <v>1386</v>
      </c>
      <c r="D1305" s="79" t="s">
        <v>1387</v>
      </c>
      <c r="E1305" s="78" t="s">
        <v>1378</v>
      </c>
      <c r="F1305" s="107" t="s">
        <v>48</v>
      </c>
      <c r="G1305" s="22">
        <v>1158.8399999999999</v>
      </c>
      <c r="H1305" s="22">
        <v>0</v>
      </c>
    </row>
    <row r="1306" spans="1:8" ht="14.25" customHeight="1" x14ac:dyDescent="0.25">
      <c r="A1306" s="85"/>
      <c r="B1306" s="79"/>
      <c r="C1306" s="79"/>
      <c r="D1306" s="79"/>
      <c r="E1306" s="82"/>
      <c r="F1306" s="107"/>
      <c r="G1306" s="22">
        <v>972</v>
      </c>
      <c r="H1306" s="22">
        <v>0</v>
      </c>
    </row>
    <row r="1307" spans="1:8" ht="14.25" customHeight="1" x14ac:dyDescent="0.25">
      <c r="A1307" s="85"/>
      <c r="B1307" s="79"/>
      <c r="C1307" s="79"/>
      <c r="D1307" s="79"/>
      <c r="E1307" s="82"/>
      <c r="F1307" s="107"/>
      <c r="G1307" s="22"/>
      <c r="H1307" s="22">
        <v>0</v>
      </c>
    </row>
    <row r="1308" spans="1:8" ht="14.25" customHeight="1" x14ac:dyDescent="0.25">
      <c r="A1308" s="79" t="s">
        <v>1390</v>
      </c>
      <c r="B1308" s="79" t="s">
        <v>1385</v>
      </c>
      <c r="C1308" s="79" t="s">
        <v>1391</v>
      </c>
      <c r="D1308" s="79" t="s">
        <v>1391</v>
      </c>
      <c r="E1308" s="78" t="s">
        <v>1378</v>
      </c>
      <c r="F1308" s="107" t="s">
        <v>48</v>
      </c>
      <c r="G1308" s="22">
        <v>0</v>
      </c>
      <c r="H1308" s="22">
        <v>0</v>
      </c>
    </row>
    <row r="1309" spans="1:8" ht="14.25" customHeight="1" x14ac:dyDescent="0.25">
      <c r="A1309" s="85"/>
      <c r="B1309" s="79"/>
      <c r="C1309" s="79"/>
      <c r="D1309" s="79"/>
      <c r="E1309" s="82"/>
      <c r="F1309" s="107"/>
      <c r="G1309" s="22">
        <v>0</v>
      </c>
      <c r="H1309" s="22">
        <v>0</v>
      </c>
    </row>
    <row r="1310" spans="1:8" ht="14.25" customHeight="1" x14ac:dyDescent="0.25">
      <c r="A1310" s="85"/>
      <c r="B1310" s="79"/>
      <c r="C1310" s="79"/>
      <c r="D1310" s="79"/>
      <c r="E1310" s="82"/>
      <c r="F1310" s="107"/>
      <c r="G1310" s="22"/>
      <c r="H1310" s="22">
        <v>0</v>
      </c>
    </row>
    <row r="1311" spans="1:8" ht="14.25" customHeight="1" x14ac:dyDescent="0.25">
      <c r="A1311" s="79" t="s">
        <v>1392</v>
      </c>
      <c r="B1311" s="79" t="s">
        <v>1393</v>
      </c>
      <c r="C1311" s="79" t="s">
        <v>1394</v>
      </c>
      <c r="D1311" s="79" t="s">
        <v>1395</v>
      </c>
      <c r="E1311" s="78" t="s">
        <v>1378</v>
      </c>
      <c r="F1311" s="107" t="s">
        <v>91</v>
      </c>
      <c r="G1311" s="22">
        <f>1158.84+392</f>
        <v>1550.84</v>
      </c>
      <c r="H1311" s="22">
        <v>0</v>
      </c>
    </row>
    <row r="1312" spans="1:8" ht="14.25" customHeight="1" x14ac:dyDescent="0.25">
      <c r="A1312" s="85"/>
      <c r="B1312" s="79"/>
      <c r="C1312" s="79"/>
      <c r="D1312" s="79"/>
      <c r="E1312" s="82"/>
      <c r="F1312" s="107"/>
      <c r="G1312" s="22">
        <v>854</v>
      </c>
      <c r="H1312" s="22">
        <v>1016</v>
      </c>
    </row>
    <row r="1313" spans="1:8" ht="14.25" customHeight="1" x14ac:dyDescent="0.25">
      <c r="A1313" s="85"/>
      <c r="B1313" s="79"/>
      <c r="C1313" s="79"/>
      <c r="D1313" s="79"/>
      <c r="E1313" s="82"/>
      <c r="F1313" s="107"/>
      <c r="G1313" s="22"/>
      <c r="H1313" s="22">
        <v>0</v>
      </c>
    </row>
    <row r="1314" spans="1:8" ht="14.25" customHeight="1" x14ac:dyDescent="0.25">
      <c r="A1314" s="78" t="s">
        <v>1567</v>
      </c>
      <c r="B1314" s="78" t="s">
        <v>1396</v>
      </c>
      <c r="C1314" s="78" t="s">
        <v>1397</v>
      </c>
      <c r="D1314" s="78" t="s">
        <v>1398</v>
      </c>
      <c r="E1314" s="78" t="s">
        <v>1399</v>
      </c>
      <c r="F1314" s="80" t="s">
        <v>44</v>
      </c>
      <c r="G1314" s="54">
        <v>0</v>
      </c>
      <c r="H1314" s="54">
        <v>0</v>
      </c>
    </row>
    <row r="1315" spans="1:8" ht="14.25" customHeight="1" x14ac:dyDescent="0.25">
      <c r="A1315" s="78"/>
      <c r="B1315" s="78"/>
      <c r="C1315" s="78"/>
      <c r="D1315" s="78"/>
      <c r="E1315" s="78"/>
      <c r="F1315" s="80"/>
      <c r="G1315" s="54">
        <v>0</v>
      </c>
      <c r="H1315" s="54">
        <v>0</v>
      </c>
    </row>
    <row r="1316" spans="1:8" ht="14.25" customHeight="1" x14ac:dyDescent="0.25">
      <c r="A1316" s="78"/>
      <c r="B1316" s="78"/>
      <c r="C1316" s="78"/>
      <c r="D1316" s="78"/>
      <c r="E1316" s="78"/>
      <c r="F1316" s="80"/>
      <c r="G1316" s="55"/>
      <c r="H1316" s="54">
        <v>0</v>
      </c>
    </row>
    <row r="1317" spans="1:8" ht="14.25" customHeight="1" x14ac:dyDescent="0.25">
      <c r="A1317" s="63" t="s">
        <v>1400</v>
      </c>
      <c r="B1317" s="78" t="s">
        <v>416</v>
      </c>
      <c r="C1317" s="78" t="s">
        <v>111</v>
      </c>
      <c r="D1317" s="78" t="s">
        <v>1401</v>
      </c>
      <c r="E1317" s="78" t="s">
        <v>1399</v>
      </c>
      <c r="F1317" s="80" t="s">
        <v>54</v>
      </c>
      <c r="G1317" s="54">
        <v>3230.8</v>
      </c>
      <c r="H1317" s="54">
        <v>3764.9</v>
      </c>
    </row>
    <row r="1318" spans="1:8" ht="14.25" customHeight="1" x14ac:dyDescent="0.25">
      <c r="A1318" s="9" t="s">
        <v>1402</v>
      </c>
      <c r="B1318" s="78"/>
      <c r="C1318" s="78"/>
      <c r="D1318" s="78"/>
      <c r="E1318" s="78"/>
      <c r="F1318" s="80"/>
      <c r="G1318" s="54">
        <v>1842</v>
      </c>
      <c r="H1318" s="54">
        <v>0</v>
      </c>
    </row>
    <row r="1319" spans="1:8" ht="14.25" customHeight="1" x14ac:dyDescent="0.25">
      <c r="A1319" s="63" t="s">
        <v>1403</v>
      </c>
      <c r="B1319" s="78"/>
      <c r="C1319" s="78"/>
      <c r="D1319" s="78"/>
      <c r="E1319" s="78"/>
      <c r="F1319" s="80"/>
      <c r="G1319" s="55"/>
      <c r="H1319" s="54">
        <v>0</v>
      </c>
    </row>
    <row r="1320" spans="1:8" ht="14.25" customHeight="1" x14ac:dyDescent="0.25">
      <c r="A1320" s="78" t="s">
        <v>1567</v>
      </c>
      <c r="B1320" s="78" t="s">
        <v>1404</v>
      </c>
      <c r="C1320" s="78" t="s">
        <v>1405</v>
      </c>
      <c r="D1320" s="78" t="s">
        <v>1406</v>
      </c>
      <c r="E1320" s="78" t="s">
        <v>1399</v>
      </c>
      <c r="F1320" s="80" t="s">
        <v>48</v>
      </c>
      <c r="G1320" s="54">
        <v>0</v>
      </c>
      <c r="H1320" s="54">
        <v>0</v>
      </c>
    </row>
    <row r="1321" spans="1:8" ht="14.25" customHeight="1" x14ac:dyDescent="0.25">
      <c r="A1321" s="78"/>
      <c r="B1321" s="78"/>
      <c r="C1321" s="78"/>
      <c r="D1321" s="78"/>
      <c r="E1321" s="78"/>
      <c r="F1321" s="80"/>
      <c r="G1321" s="54">
        <v>0</v>
      </c>
      <c r="H1321" s="54">
        <v>0</v>
      </c>
    </row>
    <row r="1322" spans="1:8" ht="14.25" customHeight="1" x14ac:dyDescent="0.25">
      <c r="A1322" s="78"/>
      <c r="B1322" s="78"/>
      <c r="C1322" s="78"/>
      <c r="D1322" s="78"/>
      <c r="E1322" s="78"/>
      <c r="F1322" s="80"/>
      <c r="G1322" s="55"/>
      <c r="H1322" s="54">
        <v>0</v>
      </c>
    </row>
    <row r="1323" spans="1:8" ht="14.25" customHeight="1" x14ac:dyDescent="0.25">
      <c r="A1323" s="78" t="s">
        <v>1567</v>
      </c>
      <c r="B1323" s="78" t="s">
        <v>1407</v>
      </c>
      <c r="C1323" s="78" t="s">
        <v>1405</v>
      </c>
      <c r="D1323" s="78" t="s">
        <v>1406</v>
      </c>
      <c r="E1323" s="78" t="s">
        <v>1399</v>
      </c>
      <c r="F1323" s="80" t="s">
        <v>48</v>
      </c>
      <c r="G1323" s="54">
        <v>0</v>
      </c>
      <c r="H1323" s="54">
        <v>0</v>
      </c>
    </row>
    <row r="1324" spans="1:8" ht="14.25" customHeight="1" x14ac:dyDescent="0.25">
      <c r="A1324" s="78"/>
      <c r="B1324" s="78"/>
      <c r="C1324" s="78"/>
      <c r="D1324" s="78"/>
      <c r="E1324" s="78"/>
      <c r="F1324" s="80"/>
      <c r="G1324" s="54">
        <v>0</v>
      </c>
      <c r="H1324" s="54">
        <v>0</v>
      </c>
    </row>
    <row r="1325" spans="1:8" ht="14.25" customHeight="1" x14ac:dyDescent="0.25">
      <c r="A1325" s="78"/>
      <c r="B1325" s="78"/>
      <c r="C1325" s="78"/>
      <c r="D1325" s="78"/>
      <c r="E1325" s="78"/>
      <c r="F1325" s="80"/>
      <c r="G1325" s="55"/>
      <c r="H1325" s="54">
        <v>0</v>
      </c>
    </row>
    <row r="1326" spans="1:8" ht="14.25" customHeight="1" x14ac:dyDescent="0.25">
      <c r="A1326" s="63" t="s">
        <v>1400</v>
      </c>
      <c r="B1326" s="78" t="s">
        <v>1408</v>
      </c>
      <c r="C1326" s="78" t="s">
        <v>111</v>
      </c>
      <c r="D1326" s="78" t="s">
        <v>1409</v>
      </c>
      <c r="E1326" s="78" t="s">
        <v>1399</v>
      </c>
      <c r="F1326" s="80" t="s">
        <v>1061</v>
      </c>
      <c r="G1326" s="54">
        <v>2908.8</v>
      </c>
      <c r="H1326" s="54">
        <f>2250+1401</f>
        <v>3651</v>
      </c>
    </row>
    <row r="1327" spans="1:8" ht="14.25" customHeight="1" x14ac:dyDescent="0.25">
      <c r="A1327" s="9" t="s">
        <v>1410</v>
      </c>
      <c r="B1327" s="78"/>
      <c r="C1327" s="78"/>
      <c r="D1327" s="78"/>
      <c r="E1327" s="78"/>
      <c r="F1327" s="80"/>
      <c r="G1327" s="54">
        <v>1000</v>
      </c>
      <c r="H1327" s="54">
        <v>0</v>
      </c>
    </row>
    <row r="1328" spans="1:8" ht="14.25" customHeight="1" x14ac:dyDescent="0.25">
      <c r="A1328" s="63" t="s">
        <v>1403</v>
      </c>
      <c r="B1328" s="78"/>
      <c r="C1328" s="78"/>
      <c r="D1328" s="78"/>
      <c r="E1328" s="78"/>
      <c r="F1328" s="80"/>
      <c r="G1328" s="55"/>
      <c r="H1328" s="54">
        <v>0</v>
      </c>
    </row>
    <row r="1329" spans="1:8" ht="14.25" customHeight="1" x14ac:dyDescent="0.25">
      <c r="A1329" s="78" t="s">
        <v>1567</v>
      </c>
      <c r="B1329" s="78" t="s">
        <v>1396</v>
      </c>
      <c r="C1329" s="78" t="s">
        <v>398</v>
      </c>
      <c r="D1329" s="78" t="s">
        <v>1411</v>
      </c>
      <c r="E1329" s="78" t="s">
        <v>1399</v>
      </c>
      <c r="F1329" s="80" t="s">
        <v>1042</v>
      </c>
      <c r="G1329" s="54">
        <v>0</v>
      </c>
      <c r="H1329" s="54">
        <v>0</v>
      </c>
    </row>
    <row r="1330" spans="1:8" ht="14.25" customHeight="1" x14ac:dyDescent="0.25">
      <c r="A1330" s="78"/>
      <c r="B1330" s="78"/>
      <c r="C1330" s="78"/>
      <c r="D1330" s="78"/>
      <c r="E1330" s="78"/>
      <c r="F1330" s="80"/>
      <c r="G1330" s="54">
        <v>0</v>
      </c>
      <c r="H1330" s="54">
        <v>0</v>
      </c>
    </row>
    <row r="1331" spans="1:8" ht="14.25" customHeight="1" x14ac:dyDescent="0.25">
      <c r="A1331" s="78"/>
      <c r="B1331" s="78"/>
      <c r="C1331" s="78"/>
      <c r="D1331" s="78"/>
      <c r="E1331" s="78"/>
      <c r="F1331" s="80"/>
      <c r="G1331" s="55"/>
      <c r="H1331" s="54">
        <v>0</v>
      </c>
    </row>
    <row r="1332" spans="1:8" ht="30" customHeight="1" x14ac:dyDescent="0.25">
      <c r="A1332" s="63" t="s">
        <v>1412</v>
      </c>
      <c r="B1332" s="78" t="s">
        <v>1413</v>
      </c>
      <c r="C1332" s="78" t="s">
        <v>171</v>
      </c>
      <c r="D1332" s="78" t="s">
        <v>1414</v>
      </c>
      <c r="E1332" s="78" t="s">
        <v>1399</v>
      </c>
      <c r="F1332" s="80" t="s">
        <v>809</v>
      </c>
      <c r="G1332" s="54">
        <v>8566.7999999999993</v>
      </c>
      <c r="H1332" s="54">
        <v>0</v>
      </c>
    </row>
    <row r="1333" spans="1:8" ht="30" customHeight="1" x14ac:dyDescent="0.25">
      <c r="A1333" s="9" t="s">
        <v>1415</v>
      </c>
      <c r="B1333" s="78"/>
      <c r="C1333" s="78"/>
      <c r="D1333" s="78"/>
      <c r="E1333" s="78"/>
      <c r="F1333" s="80"/>
      <c r="G1333" s="54">
        <v>0</v>
      </c>
      <c r="H1333" s="54">
        <v>0</v>
      </c>
    </row>
    <row r="1334" spans="1:8" ht="30" customHeight="1" x14ac:dyDescent="0.25">
      <c r="A1334" s="63" t="s">
        <v>1403</v>
      </c>
      <c r="B1334" s="78"/>
      <c r="C1334" s="78"/>
      <c r="D1334" s="78"/>
      <c r="E1334" s="78"/>
      <c r="F1334" s="80"/>
      <c r="G1334" s="55"/>
      <c r="H1334" s="54">
        <v>0</v>
      </c>
    </row>
    <row r="1335" spans="1:8" ht="24.95" customHeight="1" x14ac:dyDescent="0.25">
      <c r="A1335" s="78" t="s">
        <v>1567</v>
      </c>
      <c r="B1335" s="78" t="s">
        <v>1416</v>
      </c>
      <c r="C1335" s="78" t="s">
        <v>111</v>
      </c>
      <c r="D1335" s="78" t="s">
        <v>1417</v>
      </c>
      <c r="E1335" s="78" t="s">
        <v>1399</v>
      </c>
      <c r="F1335" s="80" t="s">
        <v>61</v>
      </c>
      <c r="G1335" s="54">
        <v>0</v>
      </c>
      <c r="H1335" s="54">
        <v>0</v>
      </c>
    </row>
    <row r="1336" spans="1:8" ht="24.95" customHeight="1" x14ac:dyDescent="0.25">
      <c r="A1336" s="78"/>
      <c r="B1336" s="78"/>
      <c r="C1336" s="78"/>
      <c r="D1336" s="78"/>
      <c r="E1336" s="78"/>
      <c r="F1336" s="80"/>
      <c r="G1336" s="54">
        <v>0</v>
      </c>
      <c r="H1336" s="54">
        <v>0</v>
      </c>
    </row>
    <row r="1337" spans="1:8" ht="24.95" customHeight="1" x14ac:dyDescent="0.25">
      <c r="A1337" s="78"/>
      <c r="B1337" s="78"/>
      <c r="C1337" s="78"/>
      <c r="D1337" s="78"/>
      <c r="E1337" s="78"/>
      <c r="F1337" s="80"/>
      <c r="G1337" s="55"/>
      <c r="H1337" s="54">
        <v>0</v>
      </c>
    </row>
    <row r="1338" spans="1:8" ht="24.95" customHeight="1" x14ac:dyDescent="0.25">
      <c r="A1338" s="63" t="s">
        <v>1418</v>
      </c>
      <c r="B1338" s="78" t="s">
        <v>1419</v>
      </c>
      <c r="C1338" s="78" t="s">
        <v>171</v>
      </c>
      <c r="D1338" s="78" t="s">
        <v>1420</v>
      </c>
      <c r="E1338" s="78" t="s">
        <v>1399</v>
      </c>
      <c r="F1338" s="80" t="s">
        <v>1421</v>
      </c>
      <c r="G1338" s="54">
        <v>0</v>
      </c>
      <c r="H1338" s="54">
        <f>1468.57+2250</f>
        <v>3718.5699999999997</v>
      </c>
    </row>
    <row r="1339" spans="1:8" ht="24.95" customHeight="1" x14ac:dyDescent="0.25">
      <c r="A1339" s="9" t="s">
        <v>1422</v>
      </c>
      <c r="B1339" s="78"/>
      <c r="C1339" s="78"/>
      <c r="D1339" s="78"/>
      <c r="E1339" s="78"/>
      <c r="F1339" s="80"/>
      <c r="G1339" s="54">
        <v>0</v>
      </c>
      <c r="H1339" s="54">
        <v>0</v>
      </c>
    </row>
    <row r="1340" spans="1:8" ht="24.95" customHeight="1" x14ac:dyDescent="0.25">
      <c r="A1340" s="63" t="s">
        <v>1403</v>
      </c>
      <c r="B1340" s="78"/>
      <c r="C1340" s="78"/>
      <c r="D1340" s="78"/>
      <c r="E1340" s="78"/>
      <c r="F1340" s="80"/>
      <c r="G1340" s="55"/>
      <c r="H1340" s="54">
        <v>0</v>
      </c>
    </row>
    <row r="1341" spans="1:8" ht="20.100000000000001" customHeight="1" x14ac:dyDescent="0.25">
      <c r="A1341" s="78" t="s">
        <v>1567</v>
      </c>
      <c r="B1341" s="78" t="s">
        <v>1057</v>
      </c>
      <c r="C1341" s="78" t="s">
        <v>398</v>
      </c>
      <c r="D1341" s="78" t="s">
        <v>1423</v>
      </c>
      <c r="E1341" s="78" t="s">
        <v>1399</v>
      </c>
      <c r="F1341" s="80" t="s">
        <v>105</v>
      </c>
      <c r="G1341" s="54">
        <v>0</v>
      </c>
      <c r="H1341" s="54">
        <v>0</v>
      </c>
    </row>
    <row r="1342" spans="1:8" ht="20.100000000000001" customHeight="1" x14ac:dyDescent="0.25">
      <c r="A1342" s="78"/>
      <c r="B1342" s="78"/>
      <c r="C1342" s="78"/>
      <c r="D1342" s="78"/>
      <c r="E1342" s="78"/>
      <c r="F1342" s="80"/>
      <c r="G1342" s="54">
        <v>0</v>
      </c>
      <c r="H1342" s="54">
        <v>0</v>
      </c>
    </row>
    <row r="1343" spans="1:8" ht="20.100000000000001" customHeight="1" x14ac:dyDescent="0.25">
      <c r="A1343" s="78"/>
      <c r="B1343" s="78"/>
      <c r="C1343" s="78"/>
      <c r="D1343" s="78"/>
      <c r="E1343" s="78"/>
      <c r="F1343" s="80"/>
      <c r="G1343" s="55"/>
      <c r="H1343" s="54">
        <v>0</v>
      </c>
    </row>
    <row r="1344" spans="1:8" ht="20.100000000000001" customHeight="1" x14ac:dyDescent="0.25">
      <c r="A1344" s="78" t="s">
        <v>1567</v>
      </c>
      <c r="B1344" s="78" t="s">
        <v>1424</v>
      </c>
      <c r="C1344" s="78" t="s">
        <v>111</v>
      </c>
      <c r="D1344" s="78" t="s">
        <v>1425</v>
      </c>
      <c r="E1344" s="78" t="s">
        <v>1399</v>
      </c>
      <c r="F1344" s="80" t="s">
        <v>64</v>
      </c>
      <c r="G1344" s="54">
        <v>0</v>
      </c>
      <c r="H1344" s="54">
        <v>0</v>
      </c>
    </row>
    <row r="1345" spans="1:8" ht="20.100000000000001" customHeight="1" x14ac:dyDescent="0.25">
      <c r="A1345" s="78"/>
      <c r="B1345" s="78"/>
      <c r="C1345" s="78"/>
      <c r="D1345" s="78"/>
      <c r="E1345" s="78"/>
      <c r="F1345" s="80"/>
      <c r="G1345" s="54">
        <v>0</v>
      </c>
      <c r="H1345" s="54">
        <v>0</v>
      </c>
    </row>
    <row r="1346" spans="1:8" ht="20.100000000000001" customHeight="1" x14ac:dyDescent="0.25">
      <c r="A1346" s="78"/>
      <c r="B1346" s="78"/>
      <c r="C1346" s="78"/>
      <c r="D1346" s="78"/>
      <c r="E1346" s="78"/>
      <c r="F1346" s="80"/>
      <c r="G1346" s="55"/>
      <c r="H1346" s="54">
        <v>0</v>
      </c>
    </row>
    <row r="1347" spans="1:8" ht="20.100000000000001" customHeight="1" x14ac:dyDescent="0.25">
      <c r="A1347" s="63" t="s">
        <v>1418</v>
      </c>
      <c r="B1347" s="78" t="s">
        <v>1419</v>
      </c>
      <c r="C1347" s="78" t="s">
        <v>171</v>
      </c>
      <c r="D1347" s="78" t="s">
        <v>1426</v>
      </c>
      <c r="E1347" s="78" t="s">
        <v>1399</v>
      </c>
      <c r="F1347" s="80" t="s">
        <v>1427</v>
      </c>
      <c r="G1347" s="54">
        <v>0</v>
      </c>
      <c r="H1347" s="54">
        <v>4278</v>
      </c>
    </row>
    <row r="1348" spans="1:8" ht="20.100000000000001" customHeight="1" x14ac:dyDescent="0.25">
      <c r="A1348" s="9" t="s">
        <v>1428</v>
      </c>
      <c r="B1348" s="78"/>
      <c r="C1348" s="78"/>
      <c r="D1348" s="78"/>
      <c r="E1348" s="78"/>
      <c r="F1348" s="80"/>
      <c r="G1348" s="54">
        <v>0</v>
      </c>
      <c r="H1348" s="54">
        <v>0</v>
      </c>
    </row>
    <row r="1349" spans="1:8" ht="20.100000000000001" customHeight="1" x14ac:dyDescent="0.25">
      <c r="A1349" s="63" t="s">
        <v>1403</v>
      </c>
      <c r="B1349" s="78"/>
      <c r="C1349" s="78"/>
      <c r="D1349" s="78"/>
      <c r="E1349" s="78"/>
      <c r="F1349" s="80"/>
      <c r="G1349" s="55"/>
      <c r="H1349" s="54">
        <v>0</v>
      </c>
    </row>
  </sheetData>
  <mergeCells count="2660">
    <mergeCell ref="F322:F324"/>
    <mergeCell ref="F325:F327"/>
    <mergeCell ref="F328:F330"/>
    <mergeCell ref="F358:F360"/>
    <mergeCell ref="F376:F378"/>
    <mergeCell ref="C343:C345"/>
    <mergeCell ref="C346:C348"/>
    <mergeCell ref="D346:D348"/>
    <mergeCell ref="D343:D345"/>
    <mergeCell ref="C349:C351"/>
    <mergeCell ref="D349:D351"/>
    <mergeCell ref="E367:E369"/>
    <mergeCell ref="E361:E363"/>
    <mergeCell ref="E364:E366"/>
    <mergeCell ref="E349:E351"/>
    <mergeCell ref="E352:E354"/>
    <mergeCell ref="E355:E357"/>
    <mergeCell ref="E358:E360"/>
    <mergeCell ref="E343:E345"/>
    <mergeCell ref="E346:E348"/>
    <mergeCell ref="E328:E330"/>
    <mergeCell ref="E334:E336"/>
    <mergeCell ref="E337:E339"/>
    <mergeCell ref="F361:F363"/>
    <mergeCell ref="F337:F339"/>
    <mergeCell ref="D370:D372"/>
    <mergeCell ref="D373:D375"/>
    <mergeCell ref="C361:C363"/>
    <mergeCell ref="C364:C366"/>
    <mergeCell ref="C367:C369"/>
    <mergeCell ref="D367:D369"/>
    <mergeCell ref="A376:A378"/>
    <mergeCell ref="B376:B378"/>
    <mergeCell ref="C376:C378"/>
    <mergeCell ref="D376:D378"/>
    <mergeCell ref="E376:E378"/>
    <mergeCell ref="A1335:A1337"/>
    <mergeCell ref="A1341:A1343"/>
    <mergeCell ref="A1344:A1346"/>
    <mergeCell ref="A1291:A1292"/>
    <mergeCell ref="A1288:A1289"/>
    <mergeCell ref="A1314:A1316"/>
    <mergeCell ref="A1320:A1322"/>
    <mergeCell ref="A1323:A1325"/>
    <mergeCell ref="A1329:A1331"/>
    <mergeCell ref="A1273:A1274"/>
    <mergeCell ref="A1270:A1271"/>
    <mergeCell ref="A1267:A1268"/>
    <mergeCell ref="A1264:A1265"/>
    <mergeCell ref="A1285:A1286"/>
    <mergeCell ref="A1282:A1283"/>
    <mergeCell ref="A1279:A1280"/>
    <mergeCell ref="A1276:A1277"/>
    <mergeCell ref="A1311:A1313"/>
    <mergeCell ref="A1302:A1304"/>
    <mergeCell ref="B1230:B1232"/>
    <mergeCell ref="A1230:A1232"/>
    <mergeCell ref="F1233:F1235"/>
    <mergeCell ref="E1233:E1235"/>
    <mergeCell ref="D1233:D1235"/>
    <mergeCell ref="B1233:B1235"/>
    <mergeCell ref="A1233:A1235"/>
    <mergeCell ref="D790:D792"/>
    <mergeCell ref="D787:D789"/>
    <mergeCell ref="D784:D786"/>
    <mergeCell ref="D781:D783"/>
    <mergeCell ref="D796:D798"/>
    <mergeCell ref="D793:D795"/>
    <mergeCell ref="A595:A597"/>
    <mergeCell ref="A592:A594"/>
    <mergeCell ref="F604:F606"/>
    <mergeCell ref="F601:F603"/>
    <mergeCell ref="E604:E606"/>
    <mergeCell ref="E601:E603"/>
    <mergeCell ref="A604:A606"/>
    <mergeCell ref="A601:A603"/>
    <mergeCell ref="C1230:C1232"/>
    <mergeCell ref="D1230:D1232"/>
    <mergeCell ref="E1230:E1232"/>
    <mergeCell ref="F1230:F1232"/>
    <mergeCell ref="C1233:C1235"/>
    <mergeCell ref="A1227:A1229"/>
    <mergeCell ref="B1227:B1229"/>
    <mergeCell ref="C1227:C1229"/>
    <mergeCell ref="D1227:D1229"/>
    <mergeCell ref="E1227:E1229"/>
    <mergeCell ref="F1227:F1229"/>
    <mergeCell ref="A1224:A1226"/>
    <mergeCell ref="F589:F591"/>
    <mergeCell ref="E589:E591"/>
    <mergeCell ref="A589:A591"/>
    <mergeCell ref="F598:F600"/>
    <mergeCell ref="F595:F597"/>
    <mergeCell ref="F592:F594"/>
    <mergeCell ref="E598:E600"/>
    <mergeCell ref="E595:E597"/>
    <mergeCell ref="E592:E594"/>
    <mergeCell ref="A598:A600"/>
    <mergeCell ref="F583:F585"/>
    <mergeCell ref="E583:E585"/>
    <mergeCell ref="A583:A585"/>
    <mergeCell ref="F586:F588"/>
    <mergeCell ref="E586:E588"/>
    <mergeCell ref="A586:A588"/>
    <mergeCell ref="F577:F579"/>
    <mergeCell ref="B586:B588"/>
    <mergeCell ref="C586:C588"/>
    <mergeCell ref="D586:D588"/>
    <mergeCell ref="B589:B591"/>
    <mergeCell ref="C589:C591"/>
    <mergeCell ref="D589:D591"/>
    <mergeCell ref="B583:B585"/>
    <mergeCell ref="C583:C585"/>
    <mergeCell ref="D583:D585"/>
    <mergeCell ref="D577:D579"/>
    <mergeCell ref="F574:F576"/>
    <mergeCell ref="E574:E576"/>
    <mergeCell ref="A574:A576"/>
    <mergeCell ref="F571:F573"/>
    <mergeCell ref="E571:E573"/>
    <mergeCell ref="A571:A573"/>
    <mergeCell ref="F373:F375"/>
    <mergeCell ref="E373:E375"/>
    <mergeCell ref="C373:C375"/>
    <mergeCell ref="B373:B375"/>
    <mergeCell ref="A373:A375"/>
    <mergeCell ref="F580:F582"/>
    <mergeCell ref="E580:E582"/>
    <mergeCell ref="A580:A582"/>
    <mergeCell ref="A577:A579"/>
    <mergeCell ref="E577:E579"/>
    <mergeCell ref="F367:F369"/>
    <mergeCell ref="B367:B369"/>
    <mergeCell ref="A367:A369"/>
    <mergeCell ref="F370:F372"/>
    <mergeCell ref="E370:E372"/>
    <mergeCell ref="C370:C372"/>
    <mergeCell ref="B370:B372"/>
    <mergeCell ref="A370:A372"/>
    <mergeCell ref="B580:B582"/>
    <mergeCell ref="C580:C582"/>
    <mergeCell ref="D580:D582"/>
    <mergeCell ref="B574:B576"/>
    <mergeCell ref="C574:C576"/>
    <mergeCell ref="D574:D576"/>
    <mergeCell ref="B577:B579"/>
    <mergeCell ref="C577:C579"/>
    <mergeCell ref="B361:B363"/>
    <mergeCell ref="A361:A363"/>
    <mergeCell ref="A364:A366"/>
    <mergeCell ref="B364:B366"/>
    <mergeCell ref="F364:F366"/>
    <mergeCell ref="F352:F354"/>
    <mergeCell ref="B352:B354"/>
    <mergeCell ref="A352:A354"/>
    <mergeCell ref="F355:F357"/>
    <mergeCell ref="B355:B357"/>
    <mergeCell ref="A355:A357"/>
    <mergeCell ref="F343:F345"/>
    <mergeCell ref="B343:B345"/>
    <mergeCell ref="A343:A345"/>
    <mergeCell ref="F340:F342"/>
    <mergeCell ref="B340:B342"/>
    <mergeCell ref="A340:A342"/>
    <mergeCell ref="F349:F351"/>
    <mergeCell ref="B349:B351"/>
    <mergeCell ref="A349:A351"/>
    <mergeCell ref="A346:A348"/>
    <mergeCell ref="B346:B348"/>
    <mergeCell ref="F346:F348"/>
    <mergeCell ref="C340:C342"/>
    <mergeCell ref="D340:D342"/>
    <mergeCell ref="E340:E342"/>
    <mergeCell ref="C352:C360"/>
    <mergeCell ref="D352:D360"/>
    <mergeCell ref="D361:D363"/>
    <mergeCell ref="D364:D366"/>
    <mergeCell ref="B358:B360"/>
    <mergeCell ref="A358:A360"/>
    <mergeCell ref="B337:B339"/>
    <mergeCell ref="A337:A339"/>
    <mergeCell ref="F334:F336"/>
    <mergeCell ref="B334:B336"/>
    <mergeCell ref="A334:A336"/>
    <mergeCell ref="F331:F333"/>
    <mergeCell ref="E331:E333"/>
    <mergeCell ref="B331:B333"/>
    <mergeCell ref="A331:A333"/>
    <mergeCell ref="A313:A315"/>
    <mergeCell ref="F316:F318"/>
    <mergeCell ref="E316:E318"/>
    <mergeCell ref="D316:D318"/>
    <mergeCell ref="C316:C318"/>
    <mergeCell ref="B316:B318"/>
    <mergeCell ref="A316:A318"/>
    <mergeCell ref="C319:C327"/>
    <mergeCell ref="D319:D327"/>
    <mergeCell ref="C328:C339"/>
    <mergeCell ref="D328:D339"/>
    <mergeCell ref="A319:A321"/>
    <mergeCell ref="B319:B321"/>
    <mergeCell ref="B322:B324"/>
    <mergeCell ref="A322:A324"/>
    <mergeCell ref="A325:A327"/>
    <mergeCell ref="B325:B327"/>
    <mergeCell ref="B328:B330"/>
    <mergeCell ref="A328:A330"/>
    <mergeCell ref="E319:E321"/>
    <mergeCell ref="E322:E324"/>
    <mergeCell ref="E325:E327"/>
    <mergeCell ref="F319:F321"/>
    <mergeCell ref="F310:F312"/>
    <mergeCell ref="E310:E312"/>
    <mergeCell ref="D310:D312"/>
    <mergeCell ref="C310:C312"/>
    <mergeCell ref="B310:B312"/>
    <mergeCell ref="F313:F315"/>
    <mergeCell ref="E313:E315"/>
    <mergeCell ref="D313:D315"/>
    <mergeCell ref="C313:C315"/>
    <mergeCell ref="B313:B315"/>
    <mergeCell ref="F307:F309"/>
    <mergeCell ref="E307:E309"/>
    <mergeCell ref="D307:D309"/>
    <mergeCell ref="C307:C309"/>
    <mergeCell ref="B307:B309"/>
    <mergeCell ref="A307:A309"/>
    <mergeCell ref="A301:A303"/>
    <mergeCell ref="F304:F306"/>
    <mergeCell ref="E304:E306"/>
    <mergeCell ref="D304:D306"/>
    <mergeCell ref="C304:C306"/>
    <mergeCell ref="B304:B306"/>
    <mergeCell ref="F292:F294"/>
    <mergeCell ref="E292:E294"/>
    <mergeCell ref="D292:D294"/>
    <mergeCell ref="C292:C294"/>
    <mergeCell ref="B292:B294"/>
    <mergeCell ref="F301:F303"/>
    <mergeCell ref="E301:E303"/>
    <mergeCell ref="D301:D303"/>
    <mergeCell ref="C301:C303"/>
    <mergeCell ref="B301:B303"/>
    <mergeCell ref="A295:A297"/>
    <mergeCell ref="B295:B297"/>
    <mergeCell ref="C295:C297"/>
    <mergeCell ref="D295:D297"/>
    <mergeCell ref="E295:E297"/>
    <mergeCell ref="F295:F297"/>
    <mergeCell ref="F298:F300"/>
    <mergeCell ref="E298:E300"/>
    <mergeCell ref="D298:D300"/>
    <mergeCell ref="C298:C300"/>
    <mergeCell ref="B298:B300"/>
    <mergeCell ref="A298:A300"/>
    <mergeCell ref="F283:F285"/>
    <mergeCell ref="E283:E285"/>
    <mergeCell ref="D283:D285"/>
    <mergeCell ref="C283:C285"/>
    <mergeCell ref="B283:B285"/>
    <mergeCell ref="A283:A285"/>
    <mergeCell ref="F286:F288"/>
    <mergeCell ref="E286:E288"/>
    <mergeCell ref="D286:D288"/>
    <mergeCell ref="C286:C288"/>
    <mergeCell ref="B286:B288"/>
    <mergeCell ref="A286:A288"/>
    <mergeCell ref="B289:B291"/>
    <mergeCell ref="A289:A291"/>
    <mergeCell ref="C289:C291"/>
    <mergeCell ref="D289:D291"/>
    <mergeCell ref="E289:E291"/>
    <mergeCell ref="F289:F291"/>
    <mergeCell ref="B280:B282"/>
    <mergeCell ref="B277:B279"/>
    <mergeCell ref="A280:A282"/>
    <mergeCell ref="A277:A279"/>
    <mergeCell ref="F280:F282"/>
    <mergeCell ref="F277:F279"/>
    <mergeCell ref="E280:E282"/>
    <mergeCell ref="E277:E279"/>
    <mergeCell ref="D280:D282"/>
    <mergeCell ref="D277:D279"/>
    <mergeCell ref="C280:C282"/>
    <mergeCell ref="C277:C279"/>
    <mergeCell ref="F266:F267"/>
    <mergeCell ref="E266:E267"/>
    <mergeCell ref="D266:D267"/>
    <mergeCell ref="C266:C267"/>
    <mergeCell ref="B266:B267"/>
    <mergeCell ref="A266:A267"/>
    <mergeCell ref="A268:A269"/>
    <mergeCell ref="B268:B269"/>
    <mergeCell ref="C268:C269"/>
    <mergeCell ref="D268:D269"/>
    <mergeCell ref="E268:E269"/>
    <mergeCell ref="F268:F269"/>
    <mergeCell ref="F264:F265"/>
    <mergeCell ref="E264:E265"/>
    <mergeCell ref="D264:D265"/>
    <mergeCell ref="C264:C265"/>
    <mergeCell ref="B264:B265"/>
    <mergeCell ref="A264:A265"/>
    <mergeCell ref="B256:B257"/>
    <mergeCell ref="A256:A257"/>
    <mergeCell ref="E262:E263"/>
    <mergeCell ref="F262:F263"/>
    <mergeCell ref="F260:F261"/>
    <mergeCell ref="E260:E261"/>
    <mergeCell ref="A262:A263"/>
    <mergeCell ref="B262:B263"/>
    <mergeCell ref="C262:C263"/>
    <mergeCell ref="D262:D263"/>
    <mergeCell ref="B260:B261"/>
    <mergeCell ref="A260:A261"/>
    <mergeCell ref="A258:A259"/>
    <mergeCell ref="B258:B259"/>
    <mergeCell ref="C258:C259"/>
    <mergeCell ref="D258:D259"/>
    <mergeCell ref="F252:F253"/>
    <mergeCell ref="E252:E253"/>
    <mergeCell ref="F250:F251"/>
    <mergeCell ref="E250:E251"/>
    <mergeCell ref="D260:D261"/>
    <mergeCell ref="C260:C261"/>
    <mergeCell ref="D256:D257"/>
    <mergeCell ref="C256:C257"/>
    <mergeCell ref="F258:F259"/>
    <mergeCell ref="E258:E259"/>
    <mergeCell ref="F256:F257"/>
    <mergeCell ref="E256:E257"/>
    <mergeCell ref="F254:F255"/>
    <mergeCell ref="E254:E255"/>
    <mergeCell ref="D254:D255"/>
    <mergeCell ref="C254:C255"/>
    <mergeCell ref="B254:B255"/>
    <mergeCell ref="A254:A255"/>
    <mergeCell ref="D250:D251"/>
    <mergeCell ref="C250:C251"/>
    <mergeCell ref="B250:B251"/>
    <mergeCell ref="A250:A251"/>
    <mergeCell ref="A135:A137"/>
    <mergeCell ref="A132:A134"/>
    <mergeCell ref="A252:A253"/>
    <mergeCell ref="B252:B253"/>
    <mergeCell ref="C252:C253"/>
    <mergeCell ref="D252:D253"/>
    <mergeCell ref="E110:E112"/>
    <mergeCell ref="A110:A112"/>
    <mergeCell ref="A123:A125"/>
    <mergeCell ref="A120:A122"/>
    <mergeCell ref="A126:A128"/>
    <mergeCell ref="A129:A131"/>
    <mergeCell ref="A230:A232"/>
    <mergeCell ref="B230:B232"/>
    <mergeCell ref="C230:C232"/>
    <mergeCell ref="D230:D232"/>
    <mergeCell ref="E230:E232"/>
    <mergeCell ref="A218:A220"/>
    <mergeCell ref="B218:B220"/>
    <mergeCell ref="C218:C220"/>
    <mergeCell ref="D218:D220"/>
    <mergeCell ref="E218:E220"/>
    <mergeCell ref="A206:A208"/>
    <mergeCell ref="B206:B208"/>
    <mergeCell ref="C206:C208"/>
    <mergeCell ref="D206:D208"/>
    <mergeCell ref="E206:E208"/>
    <mergeCell ref="B1344:B1346"/>
    <mergeCell ref="C1344:C1346"/>
    <mergeCell ref="D1344:D1346"/>
    <mergeCell ref="E1344:E1346"/>
    <mergeCell ref="F1344:F1346"/>
    <mergeCell ref="B1347:B1349"/>
    <mergeCell ref="C1347:C1349"/>
    <mergeCell ref="D1347:D1349"/>
    <mergeCell ref="E1347:E1349"/>
    <mergeCell ref="F1347:F1349"/>
    <mergeCell ref="B1338:B1340"/>
    <mergeCell ref="C1338:C1340"/>
    <mergeCell ref="D1338:D1340"/>
    <mergeCell ref="E1338:E1340"/>
    <mergeCell ref="F1338:F1340"/>
    <mergeCell ref="B1341:B1343"/>
    <mergeCell ref="C1341:C1343"/>
    <mergeCell ref="D1341:D1343"/>
    <mergeCell ref="E1341:E1343"/>
    <mergeCell ref="F1341:F1343"/>
    <mergeCell ref="D1332:D1334"/>
    <mergeCell ref="E1332:E1334"/>
    <mergeCell ref="F1332:F1334"/>
    <mergeCell ref="B1335:B1337"/>
    <mergeCell ref="C1335:C1337"/>
    <mergeCell ref="D1335:D1337"/>
    <mergeCell ref="E1335:E1337"/>
    <mergeCell ref="F1335:F1337"/>
    <mergeCell ref="B1326:B1328"/>
    <mergeCell ref="C1326:C1328"/>
    <mergeCell ref="D1326:D1328"/>
    <mergeCell ref="E1326:E1328"/>
    <mergeCell ref="F1326:F1328"/>
    <mergeCell ref="B1329:B1331"/>
    <mergeCell ref="C1329:C1331"/>
    <mergeCell ref="D1329:D1331"/>
    <mergeCell ref="E1329:E1331"/>
    <mergeCell ref="F1329:F1331"/>
    <mergeCell ref="B1332:B1334"/>
    <mergeCell ref="C1332:C1334"/>
    <mergeCell ref="B1320:B1322"/>
    <mergeCell ref="C1320:C1322"/>
    <mergeCell ref="D1320:D1322"/>
    <mergeCell ref="E1320:E1322"/>
    <mergeCell ref="F1320:F1322"/>
    <mergeCell ref="B1323:B1325"/>
    <mergeCell ref="C1323:C1325"/>
    <mergeCell ref="D1323:D1325"/>
    <mergeCell ref="E1323:E1325"/>
    <mergeCell ref="F1323:F1325"/>
    <mergeCell ref="B1314:B1316"/>
    <mergeCell ref="C1314:C1316"/>
    <mergeCell ref="D1314:D1316"/>
    <mergeCell ref="E1314:E1316"/>
    <mergeCell ref="F1314:F1316"/>
    <mergeCell ref="B1317:B1319"/>
    <mergeCell ref="C1317:C1319"/>
    <mergeCell ref="D1317:D1319"/>
    <mergeCell ref="E1317:E1319"/>
    <mergeCell ref="F1317:F1319"/>
    <mergeCell ref="B1311:B1313"/>
    <mergeCell ref="C1311:C1313"/>
    <mergeCell ref="D1311:D1313"/>
    <mergeCell ref="E1311:E1313"/>
    <mergeCell ref="F1311:F1313"/>
    <mergeCell ref="A1308:A1310"/>
    <mergeCell ref="B1308:B1310"/>
    <mergeCell ref="C1308:C1310"/>
    <mergeCell ref="D1308:D1310"/>
    <mergeCell ref="E1308:E1310"/>
    <mergeCell ref="F1308:F1310"/>
    <mergeCell ref="A1305:A1307"/>
    <mergeCell ref="B1305:B1307"/>
    <mergeCell ref="C1305:C1307"/>
    <mergeCell ref="D1305:D1307"/>
    <mergeCell ref="E1305:E1307"/>
    <mergeCell ref="F1305:F1307"/>
    <mergeCell ref="B1302:B1304"/>
    <mergeCell ref="C1302:C1304"/>
    <mergeCell ref="D1302:D1304"/>
    <mergeCell ref="E1302:E1304"/>
    <mergeCell ref="F1302:F1304"/>
    <mergeCell ref="A1299:A1301"/>
    <mergeCell ref="B1299:B1301"/>
    <mergeCell ref="C1299:C1301"/>
    <mergeCell ref="D1299:D1301"/>
    <mergeCell ref="E1299:E1301"/>
    <mergeCell ref="F1299:F1301"/>
    <mergeCell ref="F1293:F1295"/>
    <mergeCell ref="A1296:A1298"/>
    <mergeCell ref="B1296:B1298"/>
    <mergeCell ref="C1296:C1298"/>
    <mergeCell ref="D1296:D1298"/>
    <mergeCell ref="E1296:E1298"/>
    <mergeCell ref="F1296:F1298"/>
    <mergeCell ref="B1290:B1292"/>
    <mergeCell ref="C1290:C1292"/>
    <mergeCell ref="D1290:D1292"/>
    <mergeCell ref="E1290:E1292"/>
    <mergeCell ref="F1290:F1292"/>
    <mergeCell ref="A1293:A1295"/>
    <mergeCell ref="B1293:B1295"/>
    <mergeCell ref="C1293:C1295"/>
    <mergeCell ref="D1293:D1295"/>
    <mergeCell ref="E1293:E1295"/>
    <mergeCell ref="B1284:B1286"/>
    <mergeCell ref="C1284:C1286"/>
    <mergeCell ref="D1284:D1286"/>
    <mergeCell ref="E1284:E1286"/>
    <mergeCell ref="F1284:F1286"/>
    <mergeCell ref="B1287:B1289"/>
    <mergeCell ref="C1287:C1289"/>
    <mergeCell ref="D1287:D1289"/>
    <mergeCell ref="E1287:E1289"/>
    <mergeCell ref="F1287:F1289"/>
    <mergeCell ref="B1278:B1280"/>
    <mergeCell ref="C1278:C1280"/>
    <mergeCell ref="D1278:D1280"/>
    <mergeCell ref="E1278:E1280"/>
    <mergeCell ref="F1278:F1280"/>
    <mergeCell ref="B1281:B1283"/>
    <mergeCell ref="C1281:C1283"/>
    <mergeCell ref="D1281:D1283"/>
    <mergeCell ref="E1281:E1283"/>
    <mergeCell ref="F1281:F1283"/>
    <mergeCell ref="B1272:B1274"/>
    <mergeCell ref="C1272:C1274"/>
    <mergeCell ref="D1272:D1274"/>
    <mergeCell ref="E1272:E1274"/>
    <mergeCell ref="F1272:F1274"/>
    <mergeCell ref="B1275:B1277"/>
    <mergeCell ref="C1275:C1277"/>
    <mergeCell ref="D1275:D1277"/>
    <mergeCell ref="E1275:E1277"/>
    <mergeCell ref="F1275:F1277"/>
    <mergeCell ref="B1266:B1268"/>
    <mergeCell ref="C1266:C1268"/>
    <mergeCell ref="D1266:D1268"/>
    <mergeCell ref="E1266:E1268"/>
    <mergeCell ref="F1266:F1268"/>
    <mergeCell ref="B1269:B1271"/>
    <mergeCell ref="C1269:C1271"/>
    <mergeCell ref="D1269:D1271"/>
    <mergeCell ref="E1269:E1271"/>
    <mergeCell ref="F1269:F1271"/>
    <mergeCell ref="A1261:A1262"/>
    <mergeCell ref="B1261:B1262"/>
    <mergeCell ref="C1261:C1262"/>
    <mergeCell ref="D1261:D1262"/>
    <mergeCell ref="F1261:F1262"/>
    <mergeCell ref="B1263:B1265"/>
    <mergeCell ref="C1263:C1265"/>
    <mergeCell ref="D1263:D1265"/>
    <mergeCell ref="E1263:E1265"/>
    <mergeCell ref="F1263:F1265"/>
    <mergeCell ref="A1245:A1246"/>
    <mergeCell ref="B1245:B1246"/>
    <mergeCell ref="C1245:C1246"/>
    <mergeCell ref="D1245:D1246"/>
    <mergeCell ref="F1245:F1246"/>
    <mergeCell ref="A1247:A1248"/>
    <mergeCell ref="B1247:B1248"/>
    <mergeCell ref="C1247:C1248"/>
    <mergeCell ref="D1247:D1248"/>
    <mergeCell ref="F1247:F1248"/>
    <mergeCell ref="A1257:A1258"/>
    <mergeCell ref="B1257:B1258"/>
    <mergeCell ref="C1257:C1258"/>
    <mergeCell ref="D1257:D1258"/>
    <mergeCell ref="F1257:F1258"/>
    <mergeCell ref="A1259:A1260"/>
    <mergeCell ref="B1259:B1260"/>
    <mergeCell ref="C1259:C1260"/>
    <mergeCell ref="D1259:D1260"/>
    <mergeCell ref="F1259:F1260"/>
    <mergeCell ref="A1253:A1254"/>
    <mergeCell ref="B1253:B1254"/>
    <mergeCell ref="C1253:C1254"/>
    <mergeCell ref="D1253:D1254"/>
    <mergeCell ref="F1253:F1254"/>
    <mergeCell ref="A1255:A1256"/>
    <mergeCell ref="B1255:B1256"/>
    <mergeCell ref="C1255:C1256"/>
    <mergeCell ref="D1255:D1256"/>
    <mergeCell ref="F1255:F1256"/>
    <mergeCell ref="D1241:D1242"/>
    <mergeCell ref="F1241:F1242"/>
    <mergeCell ref="A1243:A1244"/>
    <mergeCell ref="B1243:B1244"/>
    <mergeCell ref="C1243:C1244"/>
    <mergeCell ref="D1243:D1244"/>
    <mergeCell ref="F1243:F1244"/>
    <mergeCell ref="F1236:F1238"/>
    <mergeCell ref="A1239:A1240"/>
    <mergeCell ref="B1239:B1240"/>
    <mergeCell ref="C1239:C1240"/>
    <mergeCell ref="D1239:D1240"/>
    <mergeCell ref="E1239:E1262"/>
    <mergeCell ref="F1239:F1240"/>
    <mergeCell ref="A1241:A1242"/>
    <mergeCell ref="B1241:B1242"/>
    <mergeCell ref="C1241:C1242"/>
    <mergeCell ref="A1236:A1238"/>
    <mergeCell ref="B1236:B1238"/>
    <mergeCell ref="C1236:C1238"/>
    <mergeCell ref="D1236:D1238"/>
    <mergeCell ref="E1236:E1238"/>
    <mergeCell ref="A1249:A1250"/>
    <mergeCell ref="B1249:B1250"/>
    <mergeCell ref="C1249:C1250"/>
    <mergeCell ref="D1249:D1250"/>
    <mergeCell ref="F1249:F1250"/>
    <mergeCell ref="A1251:A1252"/>
    <mergeCell ref="B1251:B1252"/>
    <mergeCell ref="C1251:C1252"/>
    <mergeCell ref="D1251:D1252"/>
    <mergeCell ref="F1251:F1252"/>
    <mergeCell ref="B1224:B1226"/>
    <mergeCell ref="C1224:C1226"/>
    <mergeCell ref="D1224:D1226"/>
    <mergeCell ref="E1224:E1226"/>
    <mergeCell ref="F1224:F1226"/>
    <mergeCell ref="A1221:A1223"/>
    <mergeCell ref="B1221:B1223"/>
    <mergeCell ref="C1221:C1223"/>
    <mergeCell ref="D1221:D1223"/>
    <mergeCell ref="E1221:E1223"/>
    <mergeCell ref="F1221:F1223"/>
    <mergeCell ref="A1218:A1220"/>
    <mergeCell ref="B1218:B1220"/>
    <mergeCell ref="C1218:C1220"/>
    <mergeCell ref="D1218:D1220"/>
    <mergeCell ref="E1218:E1220"/>
    <mergeCell ref="F1218:F1220"/>
    <mergeCell ref="A1215:A1217"/>
    <mergeCell ref="B1215:B1217"/>
    <mergeCell ref="C1215:C1217"/>
    <mergeCell ref="D1215:D1217"/>
    <mergeCell ref="E1215:E1217"/>
    <mergeCell ref="F1215:F1217"/>
    <mergeCell ref="A1212:A1214"/>
    <mergeCell ref="B1212:B1214"/>
    <mergeCell ref="C1212:C1214"/>
    <mergeCell ref="D1212:D1214"/>
    <mergeCell ref="E1212:E1214"/>
    <mergeCell ref="F1212:F1214"/>
    <mergeCell ref="A1209:A1211"/>
    <mergeCell ref="B1209:B1211"/>
    <mergeCell ref="C1209:C1211"/>
    <mergeCell ref="D1209:D1211"/>
    <mergeCell ref="E1209:E1211"/>
    <mergeCell ref="F1209:F1211"/>
    <mergeCell ref="A1206:A1208"/>
    <mergeCell ref="B1206:B1208"/>
    <mergeCell ref="C1206:C1208"/>
    <mergeCell ref="D1206:D1208"/>
    <mergeCell ref="E1206:E1208"/>
    <mergeCell ref="F1206:F1208"/>
    <mergeCell ref="A1203:A1205"/>
    <mergeCell ref="B1203:B1205"/>
    <mergeCell ref="C1203:C1205"/>
    <mergeCell ref="D1203:D1205"/>
    <mergeCell ref="E1203:E1205"/>
    <mergeCell ref="F1203:F1205"/>
    <mergeCell ref="A1200:A1202"/>
    <mergeCell ref="B1200:B1202"/>
    <mergeCell ref="C1200:C1202"/>
    <mergeCell ref="D1200:D1202"/>
    <mergeCell ref="E1200:E1202"/>
    <mergeCell ref="F1200:F1202"/>
    <mergeCell ref="A1197:A1199"/>
    <mergeCell ref="B1197:B1199"/>
    <mergeCell ref="C1197:C1199"/>
    <mergeCell ref="D1197:D1199"/>
    <mergeCell ref="E1197:E1199"/>
    <mergeCell ref="F1197:F1199"/>
    <mergeCell ref="A1194:A1196"/>
    <mergeCell ref="B1194:B1196"/>
    <mergeCell ref="C1194:C1196"/>
    <mergeCell ref="D1194:D1196"/>
    <mergeCell ref="E1194:E1196"/>
    <mergeCell ref="F1194:F1196"/>
    <mergeCell ref="A1191:A1193"/>
    <mergeCell ref="B1191:B1193"/>
    <mergeCell ref="C1191:C1193"/>
    <mergeCell ref="D1191:D1193"/>
    <mergeCell ref="E1191:E1193"/>
    <mergeCell ref="F1191:F1193"/>
    <mergeCell ref="A1188:A1190"/>
    <mergeCell ref="B1188:B1190"/>
    <mergeCell ref="C1188:C1190"/>
    <mergeCell ref="D1188:D1190"/>
    <mergeCell ref="E1188:E1190"/>
    <mergeCell ref="F1188:F1190"/>
    <mergeCell ref="A1185:A1187"/>
    <mergeCell ref="B1185:B1187"/>
    <mergeCell ref="C1185:C1187"/>
    <mergeCell ref="D1185:D1187"/>
    <mergeCell ref="E1185:E1187"/>
    <mergeCell ref="F1185:F1187"/>
    <mergeCell ref="A1182:A1184"/>
    <mergeCell ref="B1182:B1184"/>
    <mergeCell ref="C1182:C1184"/>
    <mergeCell ref="D1182:D1184"/>
    <mergeCell ref="E1182:E1184"/>
    <mergeCell ref="F1182:F1184"/>
    <mergeCell ref="A1179:A1181"/>
    <mergeCell ref="B1179:B1181"/>
    <mergeCell ref="C1179:C1181"/>
    <mergeCell ref="D1179:D1181"/>
    <mergeCell ref="E1179:E1181"/>
    <mergeCell ref="F1179:F1181"/>
    <mergeCell ref="A1176:A1178"/>
    <mergeCell ref="B1176:B1178"/>
    <mergeCell ref="C1176:C1178"/>
    <mergeCell ref="D1176:D1178"/>
    <mergeCell ref="E1176:E1178"/>
    <mergeCell ref="F1176:F1178"/>
    <mergeCell ref="A1173:A1175"/>
    <mergeCell ref="B1173:B1175"/>
    <mergeCell ref="C1173:C1175"/>
    <mergeCell ref="D1173:D1175"/>
    <mergeCell ref="E1173:E1175"/>
    <mergeCell ref="F1173:F1175"/>
    <mergeCell ref="A1170:A1172"/>
    <mergeCell ref="B1170:B1172"/>
    <mergeCell ref="C1170:C1172"/>
    <mergeCell ref="D1170:D1172"/>
    <mergeCell ref="E1170:E1172"/>
    <mergeCell ref="F1170:F1172"/>
    <mergeCell ref="A1167:A1169"/>
    <mergeCell ref="B1167:B1169"/>
    <mergeCell ref="C1167:C1169"/>
    <mergeCell ref="D1167:D1169"/>
    <mergeCell ref="E1167:E1169"/>
    <mergeCell ref="F1167:F1169"/>
    <mergeCell ref="A1164:A1166"/>
    <mergeCell ref="B1164:B1166"/>
    <mergeCell ref="C1164:C1166"/>
    <mergeCell ref="D1164:D1166"/>
    <mergeCell ref="E1164:E1166"/>
    <mergeCell ref="F1164:F1166"/>
    <mergeCell ref="A1161:A1163"/>
    <mergeCell ref="B1161:B1163"/>
    <mergeCell ref="C1161:C1163"/>
    <mergeCell ref="D1161:D1163"/>
    <mergeCell ref="E1161:E1163"/>
    <mergeCell ref="F1161:F1163"/>
    <mergeCell ref="A1158:A1160"/>
    <mergeCell ref="B1158:B1160"/>
    <mergeCell ref="C1158:C1160"/>
    <mergeCell ref="D1158:D1160"/>
    <mergeCell ref="E1158:E1160"/>
    <mergeCell ref="F1158:F1160"/>
    <mergeCell ref="A1155:A1157"/>
    <mergeCell ref="B1155:B1157"/>
    <mergeCell ref="C1155:C1157"/>
    <mergeCell ref="D1155:D1157"/>
    <mergeCell ref="E1155:E1157"/>
    <mergeCell ref="F1155:F1157"/>
    <mergeCell ref="A1152:A1154"/>
    <mergeCell ref="B1152:B1154"/>
    <mergeCell ref="C1152:C1154"/>
    <mergeCell ref="D1152:D1154"/>
    <mergeCell ref="E1152:E1154"/>
    <mergeCell ref="F1152:F1154"/>
    <mergeCell ref="A1149:A1151"/>
    <mergeCell ref="B1149:B1151"/>
    <mergeCell ref="C1149:C1151"/>
    <mergeCell ref="D1149:D1151"/>
    <mergeCell ref="E1149:E1151"/>
    <mergeCell ref="F1149:F1151"/>
    <mergeCell ref="A1146:A1148"/>
    <mergeCell ref="B1146:B1148"/>
    <mergeCell ref="C1146:C1148"/>
    <mergeCell ref="D1146:D1148"/>
    <mergeCell ref="E1146:E1148"/>
    <mergeCell ref="F1146:F1148"/>
    <mergeCell ref="A1143:A1145"/>
    <mergeCell ref="B1143:B1145"/>
    <mergeCell ref="C1143:C1145"/>
    <mergeCell ref="D1143:D1145"/>
    <mergeCell ref="E1143:E1145"/>
    <mergeCell ref="F1143:F1145"/>
    <mergeCell ref="A1140:A1142"/>
    <mergeCell ref="B1140:B1142"/>
    <mergeCell ref="C1140:C1142"/>
    <mergeCell ref="D1140:D1142"/>
    <mergeCell ref="E1140:E1142"/>
    <mergeCell ref="F1140:F1142"/>
    <mergeCell ref="A1137:A1139"/>
    <mergeCell ref="B1137:B1139"/>
    <mergeCell ref="C1137:C1139"/>
    <mergeCell ref="D1137:D1139"/>
    <mergeCell ref="E1137:E1139"/>
    <mergeCell ref="F1137:F1139"/>
    <mergeCell ref="A1134:A1136"/>
    <mergeCell ref="B1134:B1136"/>
    <mergeCell ref="C1134:C1136"/>
    <mergeCell ref="D1134:D1136"/>
    <mergeCell ref="E1134:E1136"/>
    <mergeCell ref="F1134:F1136"/>
    <mergeCell ref="A1131:A1133"/>
    <mergeCell ref="B1131:B1133"/>
    <mergeCell ref="C1131:C1133"/>
    <mergeCell ref="D1131:D1133"/>
    <mergeCell ref="E1131:E1133"/>
    <mergeCell ref="F1131:F1133"/>
    <mergeCell ref="A1128:A1130"/>
    <mergeCell ref="B1128:B1130"/>
    <mergeCell ref="C1128:C1130"/>
    <mergeCell ref="D1128:D1130"/>
    <mergeCell ref="E1128:E1130"/>
    <mergeCell ref="F1128:F1130"/>
    <mergeCell ref="A1125:A1127"/>
    <mergeCell ref="B1125:B1127"/>
    <mergeCell ref="C1125:C1127"/>
    <mergeCell ref="D1125:D1127"/>
    <mergeCell ref="E1125:E1127"/>
    <mergeCell ref="F1125:F1127"/>
    <mergeCell ref="A1122:A1124"/>
    <mergeCell ref="B1122:B1124"/>
    <mergeCell ref="C1122:C1124"/>
    <mergeCell ref="D1122:D1124"/>
    <mergeCell ref="E1122:E1124"/>
    <mergeCell ref="F1122:F1124"/>
    <mergeCell ref="A1119:A1121"/>
    <mergeCell ref="B1119:B1121"/>
    <mergeCell ref="C1119:C1121"/>
    <mergeCell ref="D1119:D1121"/>
    <mergeCell ref="E1119:E1121"/>
    <mergeCell ref="F1119:F1121"/>
    <mergeCell ref="A1116:A1118"/>
    <mergeCell ref="B1116:B1118"/>
    <mergeCell ref="C1116:C1118"/>
    <mergeCell ref="D1116:D1118"/>
    <mergeCell ref="E1116:E1118"/>
    <mergeCell ref="F1116:F1118"/>
    <mergeCell ref="A1113:A1115"/>
    <mergeCell ref="B1113:B1115"/>
    <mergeCell ref="C1113:C1115"/>
    <mergeCell ref="D1113:D1115"/>
    <mergeCell ref="E1113:E1115"/>
    <mergeCell ref="F1113:F1115"/>
    <mergeCell ref="A1110:A1112"/>
    <mergeCell ref="B1110:B1112"/>
    <mergeCell ref="C1110:C1112"/>
    <mergeCell ref="D1110:D1112"/>
    <mergeCell ref="E1110:E1112"/>
    <mergeCell ref="F1110:F1112"/>
    <mergeCell ref="A1107:A1109"/>
    <mergeCell ref="B1107:B1109"/>
    <mergeCell ref="C1107:C1109"/>
    <mergeCell ref="D1107:D1109"/>
    <mergeCell ref="E1107:E1109"/>
    <mergeCell ref="F1107:F1109"/>
    <mergeCell ref="A1104:A1106"/>
    <mergeCell ref="B1104:B1106"/>
    <mergeCell ref="C1104:C1106"/>
    <mergeCell ref="D1104:D1106"/>
    <mergeCell ref="E1104:E1106"/>
    <mergeCell ref="F1104:F1106"/>
    <mergeCell ref="A1101:A1103"/>
    <mergeCell ref="B1101:B1103"/>
    <mergeCell ref="C1101:C1103"/>
    <mergeCell ref="D1101:D1103"/>
    <mergeCell ref="E1101:E1103"/>
    <mergeCell ref="F1101:F1103"/>
    <mergeCell ref="A1098:A1100"/>
    <mergeCell ref="B1098:B1100"/>
    <mergeCell ref="C1098:C1100"/>
    <mergeCell ref="D1098:D1100"/>
    <mergeCell ref="E1098:E1100"/>
    <mergeCell ref="F1098:F1100"/>
    <mergeCell ref="A1095:A1097"/>
    <mergeCell ref="B1095:B1097"/>
    <mergeCell ref="C1095:C1097"/>
    <mergeCell ref="D1095:D1097"/>
    <mergeCell ref="E1095:E1097"/>
    <mergeCell ref="F1095:F1097"/>
    <mergeCell ref="A1092:A1094"/>
    <mergeCell ref="B1092:B1094"/>
    <mergeCell ref="C1092:C1094"/>
    <mergeCell ref="D1092:D1094"/>
    <mergeCell ref="E1092:E1094"/>
    <mergeCell ref="F1092:F1094"/>
    <mergeCell ref="A1089:A1091"/>
    <mergeCell ref="B1089:B1091"/>
    <mergeCell ref="C1089:C1091"/>
    <mergeCell ref="D1089:D1091"/>
    <mergeCell ref="E1089:E1091"/>
    <mergeCell ref="F1089:F1091"/>
    <mergeCell ref="A1086:A1088"/>
    <mergeCell ref="B1086:B1088"/>
    <mergeCell ref="C1086:C1088"/>
    <mergeCell ref="D1086:D1088"/>
    <mergeCell ref="E1086:E1088"/>
    <mergeCell ref="F1086:F1088"/>
    <mergeCell ref="A1083:A1085"/>
    <mergeCell ref="B1083:B1085"/>
    <mergeCell ref="C1083:C1085"/>
    <mergeCell ref="D1083:D1085"/>
    <mergeCell ref="E1083:E1085"/>
    <mergeCell ref="F1083:F1085"/>
    <mergeCell ref="A1080:A1082"/>
    <mergeCell ref="B1080:B1082"/>
    <mergeCell ref="C1080:C1082"/>
    <mergeCell ref="D1080:D1082"/>
    <mergeCell ref="E1080:E1082"/>
    <mergeCell ref="F1080:F1082"/>
    <mergeCell ref="A1077:A1079"/>
    <mergeCell ref="B1077:B1079"/>
    <mergeCell ref="C1077:C1079"/>
    <mergeCell ref="D1077:D1079"/>
    <mergeCell ref="E1077:E1079"/>
    <mergeCell ref="F1077:F1079"/>
    <mergeCell ref="A1074:A1076"/>
    <mergeCell ref="B1074:B1076"/>
    <mergeCell ref="C1074:C1076"/>
    <mergeCell ref="D1074:D1076"/>
    <mergeCell ref="E1074:E1076"/>
    <mergeCell ref="F1074:F1076"/>
    <mergeCell ref="A1071:A1073"/>
    <mergeCell ref="B1071:B1073"/>
    <mergeCell ref="C1071:C1073"/>
    <mergeCell ref="D1071:D1073"/>
    <mergeCell ref="E1071:E1073"/>
    <mergeCell ref="F1071:F1073"/>
    <mergeCell ref="A1068:A1070"/>
    <mergeCell ref="B1068:B1070"/>
    <mergeCell ref="C1068:C1070"/>
    <mergeCell ref="D1068:D1070"/>
    <mergeCell ref="E1068:E1070"/>
    <mergeCell ref="F1068:F1070"/>
    <mergeCell ref="A1065:A1067"/>
    <mergeCell ref="B1065:B1067"/>
    <mergeCell ref="C1065:C1067"/>
    <mergeCell ref="D1065:D1067"/>
    <mergeCell ref="E1065:E1067"/>
    <mergeCell ref="F1065:F1067"/>
    <mergeCell ref="A1062:A1064"/>
    <mergeCell ref="B1062:B1064"/>
    <mergeCell ref="C1062:C1064"/>
    <mergeCell ref="D1062:D1064"/>
    <mergeCell ref="E1062:E1064"/>
    <mergeCell ref="F1062:F1064"/>
    <mergeCell ref="F1056:F1058"/>
    <mergeCell ref="A1059:A1061"/>
    <mergeCell ref="B1059:B1061"/>
    <mergeCell ref="D1059:D1061"/>
    <mergeCell ref="E1059:E1061"/>
    <mergeCell ref="F1059:F1061"/>
    <mergeCell ref="A1053:A1055"/>
    <mergeCell ref="B1053:B1055"/>
    <mergeCell ref="C1053:C1061"/>
    <mergeCell ref="D1053:D1055"/>
    <mergeCell ref="E1053:E1055"/>
    <mergeCell ref="F1053:F1055"/>
    <mergeCell ref="A1056:A1058"/>
    <mergeCell ref="B1056:B1058"/>
    <mergeCell ref="D1056:D1058"/>
    <mergeCell ref="E1056:E1058"/>
    <mergeCell ref="A1050:A1052"/>
    <mergeCell ref="B1050:B1052"/>
    <mergeCell ref="C1050:C1052"/>
    <mergeCell ref="D1050:D1052"/>
    <mergeCell ref="E1050:E1052"/>
    <mergeCell ref="F1050:F1052"/>
    <mergeCell ref="A1047:A1049"/>
    <mergeCell ref="B1047:B1049"/>
    <mergeCell ref="C1047:C1049"/>
    <mergeCell ref="D1047:D1049"/>
    <mergeCell ref="E1047:E1049"/>
    <mergeCell ref="F1047:F1049"/>
    <mergeCell ref="A1041:A1043"/>
    <mergeCell ref="B1041:B1043"/>
    <mergeCell ref="C1041:C1046"/>
    <mergeCell ref="D1041:D1046"/>
    <mergeCell ref="E1041:E1043"/>
    <mergeCell ref="F1041:F1043"/>
    <mergeCell ref="A1044:A1046"/>
    <mergeCell ref="B1044:B1046"/>
    <mergeCell ref="E1044:E1046"/>
    <mergeCell ref="F1044:F1046"/>
    <mergeCell ref="A1038:A1040"/>
    <mergeCell ref="B1038:B1040"/>
    <mergeCell ref="C1038:C1040"/>
    <mergeCell ref="D1038:D1040"/>
    <mergeCell ref="E1038:E1040"/>
    <mergeCell ref="F1038:F1040"/>
    <mergeCell ref="A1032:A1034"/>
    <mergeCell ref="B1032:B1034"/>
    <mergeCell ref="D1032:D1034"/>
    <mergeCell ref="E1032:E1034"/>
    <mergeCell ref="F1032:F1034"/>
    <mergeCell ref="A1035:A1037"/>
    <mergeCell ref="B1035:B1037"/>
    <mergeCell ref="D1035:D1037"/>
    <mergeCell ref="E1035:E1037"/>
    <mergeCell ref="F1035:F1037"/>
    <mergeCell ref="F1026:F1028"/>
    <mergeCell ref="A1029:A1031"/>
    <mergeCell ref="B1029:B1031"/>
    <mergeCell ref="D1029:D1031"/>
    <mergeCell ref="E1029:E1031"/>
    <mergeCell ref="F1029:F1031"/>
    <mergeCell ref="A1023:A1025"/>
    <mergeCell ref="B1023:B1025"/>
    <mergeCell ref="C1023:C1037"/>
    <mergeCell ref="D1023:D1025"/>
    <mergeCell ref="E1023:E1025"/>
    <mergeCell ref="F1023:F1025"/>
    <mergeCell ref="A1026:A1028"/>
    <mergeCell ref="B1026:B1028"/>
    <mergeCell ref="D1026:D1028"/>
    <mergeCell ref="E1026:E1028"/>
    <mergeCell ref="A1021:A1022"/>
    <mergeCell ref="B1021:B1022"/>
    <mergeCell ref="C1021:C1022"/>
    <mergeCell ref="D1021:D1022"/>
    <mergeCell ref="E1021:E1022"/>
    <mergeCell ref="F1021:F1022"/>
    <mergeCell ref="A1019:A1020"/>
    <mergeCell ref="B1019:B1020"/>
    <mergeCell ref="C1019:C1020"/>
    <mergeCell ref="D1019:D1020"/>
    <mergeCell ref="E1019:E1020"/>
    <mergeCell ref="F1019:F1020"/>
    <mergeCell ref="A1017:A1018"/>
    <mergeCell ref="B1017:B1018"/>
    <mergeCell ref="C1017:C1018"/>
    <mergeCell ref="D1017:D1018"/>
    <mergeCell ref="E1017:E1018"/>
    <mergeCell ref="F1017:F1018"/>
    <mergeCell ref="A1015:A1016"/>
    <mergeCell ref="B1015:B1016"/>
    <mergeCell ref="C1015:C1016"/>
    <mergeCell ref="D1015:D1016"/>
    <mergeCell ref="E1015:E1016"/>
    <mergeCell ref="F1015:F1016"/>
    <mergeCell ref="A1013:A1014"/>
    <mergeCell ref="B1013:B1014"/>
    <mergeCell ref="C1013:C1014"/>
    <mergeCell ref="D1013:D1014"/>
    <mergeCell ref="E1013:E1014"/>
    <mergeCell ref="F1013:F1014"/>
    <mergeCell ref="A1011:A1012"/>
    <mergeCell ref="B1011:B1012"/>
    <mergeCell ref="C1011:C1012"/>
    <mergeCell ref="D1011:D1012"/>
    <mergeCell ref="E1011:E1012"/>
    <mergeCell ref="F1011:F1012"/>
    <mergeCell ref="A1009:A1010"/>
    <mergeCell ref="B1009:B1010"/>
    <mergeCell ref="C1009:C1010"/>
    <mergeCell ref="D1009:D1010"/>
    <mergeCell ref="E1009:E1010"/>
    <mergeCell ref="F1009:F1010"/>
    <mergeCell ref="A1007:A1008"/>
    <mergeCell ref="B1007:B1008"/>
    <mergeCell ref="C1007:C1008"/>
    <mergeCell ref="D1007:D1008"/>
    <mergeCell ref="E1007:E1008"/>
    <mergeCell ref="F1007:F1008"/>
    <mergeCell ref="A1005:A1006"/>
    <mergeCell ref="B1005:B1006"/>
    <mergeCell ref="C1005:C1006"/>
    <mergeCell ref="D1005:D1006"/>
    <mergeCell ref="E1005:E1006"/>
    <mergeCell ref="F1005:F1006"/>
    <mergeCell ref="A1003:A1004"/>
    <mergeCell ref="B1003:B1004"/>
    <mergeCell ref="C1003:C1004"/>
    <mergeCell ref="D1003:D1004"/>
    <mergeCell ref="E1003:E1004"/>
    <mergeCell ref="F1003:F1004"/>
    <mergeCell ref="A1001:A1002"/>
    <mergeCell ref="B1001:B1002"/>
    <mergeCell ref="C1001:C1002"/>
    <mergeCell ref="D1001:D1002"/>
    <mergeCell ref="E1001:E1002"/>
    <mergeCell ref="F1001:F1002"/>
    <mergeCell ref="A999:A1000"/>
    <mergeCell ref="B999:B1000"/>
    <mergeCell ref="C999:C1000"/>
    <mergeCell ref="D999:D1000"/>
    <mergeCell ref="E999:E1000"/>
    <mergeCell ref="F999:F1000"/>
    <mergeCell ref="A997:A998"/>
    <mergeCell ref="B997:B998"/>
    <mergeCell ref="C997:C998"/>
    <mergeCell ref="D997:D998"/>
    <mergeCell ref="E997:E998"/>
    <mergeCell ref="F997:F998"/>
    <mergeCell ref="A995:A996"/>
    <mergeCell ref="B995:B996"/>
    <mergeCell ref="C995:C996"/>
    <mergeCell ref="D995:D996"/>
    <mergeCell ref="E995:E996"/>
    <mergeCell ref="F995:F996"/>
    <mergeCell ref="A993:A994"/>
    <mergeCell ref="B993:B994"/>
    <mergeCell ref="C993:C994"/>
    <mergeCell ref="D993:D994"/>
    <mergeCell ref="E993:E994"/>
    <mergeCell ref="F993:F994"/>
    <mergeCell ref="A991:A992"/>
    <mergeCell ref="B991:B992"/>
    <mergeCell ref="C991:C992"/>
    <mergeCell ref="D991:D992"/>
    <mergeCell ref="E991:E992"/>
    <mergeCell ref="F991:F992"/>
    <mergeCell ref="A989:A990"/>
    <mergeCell ref="B989:B990"/>
    <mergeCell ref="C989:C990"/>
    <mergeCell ref="D989:D990"/>
    <mergeCell ref="E989:E990"/>
    <mergeCell ref="F989:F990"/>
    <mergeCell ref="A987:A988"/>
    <mergeCell ref="B987:B988"/>
    <mergeCell ref="C987:C988"/>
    <mergeCell ref="D987:D988"/>
    <mergeCell ref="E987:E988"/>
    <mergeCell ref="F987:F988"/>
    <mergeCell ref="A985:A986"/>
    <mergeCell ref="B985:B986"/>
    <mergeCell ref="C985:C986"/>
    <mergeCell ref="D985:D986"/>
    <mergeCell ref="E985:E986"/>
    <mergeCell ref="F985:F986"/>
    <mergeCell ref="A983:A984"/>
    <mergeCell ref="B983:B984"/>
    <mergeCell ref="C983:C984"/>
    <mergeCell ref="D983:D984"/>
    <mergeCell ref="E983:E984"/>
    <mergeCell ref="F983:F984"/>
    <mergeCell ref="A961:A963"/>
    <mergeCell ref="B961:B963"/>
    <mergeCell ref="C961:C963"/>
    <mergeCell ref="D961:D963"/>
    <mergeCell ref="E961:E963"/>
    <mergeCell ref="F961:F963"/>
    <mergeCell ref="A958:A960"/>
    <mergeCell ref="B958:B960"/>
    <mergeCell ref="C958:C960"/>
    <mergeCell ref="D958:D960"/>
    <mergeCell ref="E958:E960"/>
    <mergeCell ref="F958:F960"/>
    <mergeCell ref="A955:A957"/>
    <mergeCell ref="B955:B957"/>
    <mergeCell ref="C955:C957"/>
    <mergeCell ref="D955:D957"/>
    <mergeCell ref="E955:E957"/>
    <mergeCell ref="F955:F957"/>
    <mergeCell ref="A952:A954"/>
    <mergeCell ref="B952:B954"/>
    <mergeCell ref="C952:C954"/>
    <mergeCell ref="D952:D954"/>
    <mergeCell ref="E952:E954"/>
    <mergeCell ref="F952:F954"/>
    <mergeCell ref="A949:A951"/>
    <mergeCell ref="B949:B951"/>
    <mergeCell ref="C949:C951"/>
    <mergeCell ref="D949:D951"/>
    <mergeCell ref="E949:E951"/>
    <mergeCell ref="F949:F951"/>
    <mergeCell ref="A946:A948"/>
    <mergeCell ref="B946:B948"/>
    <mergeCell ref="C946:C948"/>
    <mergeCell ref="D946:D948"/>
    <mergeCell ref="E946:E948"/>
    <mergeCell ref="F946:F948"/>
    <mergeCell ref="A943:A945"/>
    <mergeCell ref="B943:B945"/>
    <mergeCell ref="C943:C945"/>
    <mergeCell ref="D943:D945"/>
    <mergeCell ref="E943:E945"/>
    <mergeCell ref="F943:F945"/>
    <mergeCell ref="A940:A942"/>
    <mergeCell ref="B940:B942"/>
    <mergeCell ref="C940:C942"/>
    <mergeCell ref="D940:D942"/>
    <mergeCell ref="E940:E942"/>
    <mergeCell ref="F940:F942"/>
    <mergeCell ref="A937:A939"/>
    <mergeCell ref="B937:B939"/>
    <mergeCell ref="C937:C939"/>
    <mergeCell ref="D937:D939"/>
    <mergeCell ref="E937:E939"/>
    <mergeCell ref="F937:F939"/>
    <mergeCell ref="A934:A936"/>
    <mergeCell ref="B934:B936"/>
    <mergeCell ref="C934:C936"/>
    <mergeCell ref="D934:D936"/>
    <mergeCell ref="E934:E936"/>
    <mergeCell ref="F934:F936"/>
    <mergeCell ref="A931:A933"/>
    <mergeCell ref="B931:B933"/>
    <mergeCell ref="C931:C933"/>
    <mergeCell ref="D931:D933"/>
    <mergeCell ref="E931:E933"/>
    <mergeCell ref="F931:F933"/>
    <mergeCell ref="A928:A930"/>
    <mergeCell ref="B928:B930"/>
    <mergeCell ref="C928:C930"/>
    <mergeCell ref="D928:D930"/>
    <mergeCell ref="E928:E930"/>
    <mergeCell ref="F928:F930"/>
    <mergeCell ref="A925:A927"/>
    <mergeCell ref="B925:B927"/>
    <mergeCell ref="C925:C927"/>
    <mergeCell ref="D925:D927"/>
    <mergeCell ref="E925:E927"/>
    <mergeCell ref="F925:F927"/>
    <mergeCell ref="A922:A924"/>
    <mergeCell ref="B922:B924"/>
    <mergeCell ref="C922:C924"/>
    <mergeCell ref="D922:D924"/>
    <mergeCell ref="E922:E924"/>
    <mergeCell ref="F922:F924"/>
    <mergeCell ref="A919:A921"/>
    <mergeCell ref="B919:B921"/>
    <mergeCell ref="C919:C921"/>
    <mergeCell ref="D919:D921"/>
    <mergeCell ref="E919:E921"/>
    <mergeCell ref="F919:F921"/>
    <mergeCell ref="A916:A918"/>
    <mergeCell ref="B916:B918"/>
    <mergeCell ref="C916:C918"/>
    <mergeCell ref="D916:D918"/>
    <mergeCell ref="E916:E918"/>
    <mergeCell ref="F916:F918"/>
    <mergeCell ref="A913:A915"/>
    <mergeCell ref="B913:B915"/>
    <mergeCell ref="C913:C915"/>
    <mergeCell ref="D913:D915"/>
    <mergeCell ref="E913:E915"/>
    <mergeCell ref="F913:F915"/>
    <mergeCell ref="A910:A912"/>
    <mergeCell ref="B910:B912"/>
    <mergeCell ref="C910:C912"/>
    <mergeCell ref="D910:D912"/>
    <mergeCell ref="E910:E912"/>
    <mergeCell ref="F910:F912"/>
    <mergeCell ref="A907:A909"/>
    <mergeCell ref="B907:B909"/>
    <mergeCell ref="C907:C909"/>
    <mergeCell ref="D907:D909"/>
    <mergeCell ref="E907:E909"/>
    <mergeCell ref="F907:F909"/>
    <mergeCell ref="A904:A906"/>
    <mergeCell ref="B904:B906"/>
    <mergeCell ref="C904:C906"/>
    <mergeCell ref="D904:D906"/>
    <mergeCell ref="E904:E906"/>
    <mergeCell ref="F904:F906"/>
    <mergeCell ref="A901:A903"/>
    <mergeCell ref="B901:B903"/>
    <mergeCell ref="C901:C903"/>
    <mergeCell ref="D901:D903"/>
    <mergeCell ref="E901:E903"/>
    <mergeCell ref="F901:F903"/>
    <mergeCell ref="A898:A900"/>
    <mergeCell ref="B898:B900"/>
    <mergeCell ref="C898:C900"/>
    <mergeCell ref="D898:D900"/>
    <mergeCell ref="E898:E900"/>
    <mergeCell ref="F898:F900"/>
    <mergeCell ref="A895:A897"/>
    <mergeCell ref="B895:B897"/>
    <mergeCell ref="C895:C897"/>
    <mergeCell ref="D895:D897"/>
    <mergeCell ref="E895:E897"/>
    <mergeCell ref="F895:F897"/>
    <mergeCell ref="A892:A894"/>
    <mergeCell ref="B892:B894"/>
    <mergeCell ref="C892:C894"/>
    <mergeCell ref="D892:D894"/>
    <mergeCell ref="E892:E894"/>
    <mergeCell ref="F892:F894"/>
    <mergeCell ref="G886:G888"/>
    <mergeCell ref="H886:H888"/>
    <mergeCell ref="A889:A891"/>
    <mergeCell ref="B889:B891"/>
    <mergeCell ref="C889:C891"/>
    <mergeCell ref="D889:D891"/>
    <mergeCell ref="E889:E891"/>
    <mergeCell ref="F889:F891"/>
    <mergeCell ref="A886:A888"/>
    <mergeCell ref="B886:B888"/>
    <mergeCell ref="C886:C888"/>
    <mergeCell ref="D886:D888"/>
    <mergeCell ref="E886:E888"/>
    <mergeCell ref="F886:F888"/>
    <mergeCell ref="A883:A885"/>
    <mergeCell ref="B883:B885"/>
    <mergeCell ref="C883:C885"/>
    <mergeCell ref="D883:D885"/>
    <mergeCell ref="E883:E885"/>
    <mergeCell ref="F883:F885"/>
    <mergeCell ref="A880:A882"/>
    <mergeCell ref="B880:B882"/>
    <mergeCell ref="C880:C882"/>
    <mergeCell ref="D880:D882"/>
    <mergeCell ref="E880:E882"/>
    <mergeCell ref="F880:F882"/>
    <mergeCell ref="F874:F876"/>
    <mergeCell ref="A877:A879"/>
    <mergeCell ref="B877:B879"/>
    <mergeCell ref="C877:C879"/>
    <mergeCell ref="D877:D879"/>
    <mergeCell ref="E877:E879"/>
    <mergeCell ref="F877:F879"/>
    <mergeCell ref="B871:B873"/>
    <mergeCell ref="C871:C873"/>
    <mergeCell ref="D871:D873"/>
    <mergeCell ref="E871:E873"/>
    <mergeCell ref="F871:F873"/>
    <mergeCell ref="A874:A876"/>
    <mergeCell ref="B874:B876"/>
    <mergeCell ref="C874:C876"/>
    <mergeCell ref="D874:D876"/>
    <mergeCell ref="E874:E876"/>
    <mergeCell ref="A871:A873"/>
    <mergeCell ref="A868:A870"/>
    <mergeCell ref="B868:B870"/>
    <mergeCell ref="C868:C870"/>
    <mergeCell ref="D868:D870"/>
    <mergeCell ref="E868:E870"/>
    <mergeCell ref="F868:F870"/>
    <mergeCell ref="A865:A867"/>
    <mergeCell ref="B865:B867"/>
    <mergeCell ref="C865:C867"/>
    <mergeCell ref="D865:D867"/>
    <mergeCell ref="E865:E867"/>
    <mergeCell ref="F865:F867"/>
    <mergeCell ref="B862:B864"/>
    <mergeCell ref="C862:C864"/>
    <mergeCell ref="D862:D864"/>
    <mergeCell ref="E862:E864"/>
    <mergeCell ref="F862:F864"/>
    <mergeCell ref="A861:A862"/>
    <mergeCell ref="A863:A864"/>
    <mergeCell ref="B859:B861"/>
    <mergeCell ref="C859:C861"/>
    <mergeCell ref="D859:D861"/>
    <mergeCell ref="E859:E861"/>
    <mergeCell ref="F859:F861"/>
    <mergeCell ref="A859:A860"/>
    <mergeCell ref="B856:B858"/>
    <mergeCell ref="C856:C858"/>
    <mergeCell ref="D856:D858"/>
    <mergeCell ref="E856:E858"/>
    <mergeCell ref="F856:F858"/>
    <mergeCell ref="A855:A856"/>
    <mergeCell ref="A857:A858"/>
    <mergeCell ref="B853:B855"/>
    <mergeCell ref="C853:C855"/>
    <mergeCell ref="D853:D855"/>
    <mergeCell ref="E853:E855"/>
    <mergeCell ref="F853:F855"/>
    <mergeCell ref="A853:A854"/>
    <mergeCell ref="B850:B852"/>
    <mergeCell ref="C850:C852"/>
    <mergeCell ref="D850:D852"/>
    <mergeCell ref="E850:E852"/>
    <mergeCell ref="F850:F852"/>
    <mergeCell ref="A849:A850"/>
    <mergeCell ref="A851:A852"/>
    <mergeCell ref="B847:B849"/>
    <mergeCell ref="C847:C849"/>
    <mergeCell ref="D847:D849"/>
    <mergeCell ref="E847:E849"/>
    <mergeCell ref="F847:F849"/>
    <mergeCell ref="A847:A848"/>
    <mergeCell ref="B844:B846"/>
    <mergeCell ref="C844:C846"/>
    <mergeCell ref="D844:D846"/>
    <mergeCell ref="E844:E846"/>
    <mergeCell ref="F844:F846"/>
    <mergeCell ref="A843:A844"/>
    <mergeCell ref="A845:A846"/>
    <mergeCell ref="B841:B843"/>
    <mergeCell ref="C841:C843"/>
    <mergeCell ref="D841:D843"/>
    <mergeCell ref="E841:E843"/>
    <mergeCell ref="F841:F843"/>
    <mergeCell ref="A841:A842"/>
    <mergeCell ref="F837:F838"/>
    <mergeCell ref="A839:A840"/>
    <mergeCell ref="B839:B840"/>
    <mergeCell ref="C839:C840"/>
    <mergeCell ref="D839:D840"/>
    <mergeCell ref="E839:E840"/>
    <mergeCell ref="F839:F840"/>
    <mergeCell ref="B835:B836"/>
    <mergeCell ref="C835:C836"/>
    <mergeCell ref="D835:D836"/>
    <mergeCell ref="E835:E836"/>
    <mergeCell ref="F835:F836"/>
    <mergeCell ref="A837:A838"/>
    <mergeCell ref="B837:B838"/>
    <mergeCell ref="C837:C838"/>
    <mergeCell ref="D837:D838"/>
    <mergeCell ref="E837:E838"/>
    <mergeCell ref="A833:A834"/>
    <mergeCell ref="B833:B834"/>
    <mergeCell ref="C833:C834"/>
    <mergeCell ref="D833:D834"/>
    <mergeCell ref="E833:E834"/>
    <mergeCell ref="F833:F834"/>
    <mergeCell ref="A831:A832"/>
    <mergeCell ref="B831:B832"/>
    <mergeCell ref="C831:C832"/>
    <mergeCell ref="D831:D832"/>
    <mergeCell ref="E831:E832"/>
    <mergeCell ref="F831:F832"/>
    <mergeCell ref="A829:A830"/>
    <mergeCell ref="B829:B830"/>
    <mergeCell ref="C829:C830"/>
    <mergeCell ref="D829:D830"/>
    <mergeCell ref="E829:E830"/>
    <mergeCell ref="F829:F830"/>
    <mergeCell ref="A827:A828"/>
    <mergeCell ref="B827:B828"/>
    <mergeCell ref="C827:C828"/>
    <mergeCell ref="D827:D828"/>
    <mergeCell ref="E827:E828"/>
    <mergeCell ref="F827:F828"/>
    <mergeCell ref="A825:A826"/>
    <mergeCell ref="B825:B826"/>
    <mergeCell ref="C825:C826"/>
    <mergeCell ref="D825:D826"/>
    <mergeCell ref="E825:E826"/>
    <mergeCell ref="F825:F826"/>
    <mergeCell ref="A823:A824"/>
    <mergeCell ref="B823:B824"/>
    <mergeCell ref="C823:C824"/>
    <mergeCell ref="D823:D824"/>
    <mergeCell ref="E823:E824"/>
    <mergeCell ref="F823:F824"/>
    <mergeCell ref="F819:F820"/>
    <mergeCell ref="A821:A822"/>
    <mergeCell ref="B821:B822"/>
    <mergeCell ref="C821:C822"/>
    <mergeCell ref="D821:D822"/>
    <mergeCell ref="E821:E822"/>
    <mergeCell ref="F821:F822"/>
    <mergeCell ref="B817:B818"/>
    <mergeCell ref="C817:C818"/>
    <mergeCell ref="D817:D818"/>
    <mergeCell ref="E817:E818"/>
    <mergeCell ref="F817:F818"/>
    <mergeCell ref="A819:A820"/>
    <mergeCell ref="B819:B820"/>
    <mergeCell ref="C819:C820"/>
    <mergeCell ref="D819:D820"/>
    <mergeCell ref="E819:E820"/>
    <mergeCell ref="A815:A816"/>
    <mergeCell ref="B815:B816"/>
    <mergeCell ref="C815:C816"/>
    <mergeCell ref="D815:D816"/>
    <mergeCell ref="E815:E816"/>
    <mergeCell ref="F815:F816"/>
    <mergeCell ref="A799:A801"/>
    <mergeCell ref="B799:B801"/>
    <mergeCell ref="C799:C801"/>
    <mergeCell ref="D799:D801"/>
    <mergeCell ref="E799:E801"/>
    <mergeCell ref="F799:F801"/>
    <mergeCell ref="A793:A795"/>
    <mergeCell ref="B793:B795"/>
    <mergeCell ref="C793:C795"/>
    <mergeCell ref="E793:E795"/>
    <mergeCell ref="F793:F795"/>
    <mergeCell ref="A796:A798"/>
    <mergeCell ref="B796:B798"/>
    <mergeCell ref="C796:C798"/>
    <mergeCell ref="E796:E798"/>
    <mergeCell ref="F796:F798"/>
    <mergeCell ref="A787:A789"/>
    <mergeCell ref="B787:B789"/>
    <mergeCell ref="C787:C789"/>
    <mergeCell ref="E787:E789"/>
    <mergeCell ref="F787:F789"/>
    <mergeCell ref="A790:A792"/>
    <mergeCell ref="B790:B792"/>
    <mergeCell ref="C790:C792"/>
    <mergeCell ref="E790:E792"/>
    <mergeCell ref="F790:F792"/>
    <mergeCell ref="A781:A783"/>
    <mergeCell ref="B781:B783"/>
    <mergeCell ref="C781:C783"/>
    <mergeCell ref="E781:E783"/>
    <mergeCell ref="F781:F783"/>
    <mergeCell ref="A784:A786"/>
    <mergeCell ref="B784:B786"/>
    <mergeCell ref="C784:C786"/>
    <mergeCell ref="E784:E786"/>
    <mergeCell ref="F784:F786"/>
    <mergeCell ref="A778:A780"/>
    <mergeCell ref="B778:B780"/>
    <mergeCell ref="C778:C780"/>
    <mergeCell ref="D778:D780"/>
    <mergeCell ref="E778:E780"/>
    <mergeCell ref="F778:F780"/>
    <mergeCell ref="A775:A777"/>
    <mergeCell ref="B775:B777"/>
    <mergeCell ref="C775:C777"/>
    <mergeCell ref="D775:D777"/>
    <mergeCell ref="E775:E777"/>
    <mergeCell ref="F775:F777"/>
    <mergeCell ref="A772:A774"/>
    <mergeCell ref="B772:B774"/>
    <mergeCell ref="C772:C774"/>
    <mergeCell ref="D772:D774"/>
    <mergeCell ref="E772:E774"/>
    <mergeCell ref="F772:F774"/>
    <mergeCell ref="A769:A771"/>
    <mergeCell ref="B769:B771"/>
    <mergeCell ref="C769:C771"/>
    <mergeCell ref="D769:D771"/>
    <mergeCell ref="E769:E771"/>
    <mergeCell ref="F769:F771"/>
    <mergeCell ref="A766:A768"/>
    <mergeCell ref="B766:B768"/>
    <mergeCell ref="C766:C768"/>
    <mergeCell ref="D766:D768"/>
    <mergeCell ref="E766:E768"/>
    <mergeCell ref="F766:F768"/>
    <mergeCell ref="A763:A765"/>
    <mergeCell ref="B763:B765"/>
    <mergeCell ref="C763:C765"/>
    <mergeCell ref="D763:D765"/>
    <mergeCell ref="E763:E765"/>
    <mergeCell ref="F763:F765"/>
    <mergeCell ref="A760:A762"/>
    <mergeCell ref="B760:B762"/>
    <mergeCell ref="C760:C762"/>
    <mergeCell ref="D760:D762"/>
    <mergeCell ref="E760:E762"/>
    <mergeCell ref="F760:F762"/>
    <mergeCell ref="A757:A759"/>
    <mergeCell ref="B757:B759"/>
    <mergeCell ref="C757:C759"/>
    <mergeCell ref="D757:D759"/>
    <mergeCell ref="E757:E759"/>
    <mergeCell ref="F757:F759"/>
    <mergeCell ref="A754:A756"/>
    <mergeCell ref="B754:B756"/>
    <mergeCell ref="C754:C756"/>
    <mergeCell ref="D754:D756"/>
    <mergeCell ref="E754:E756"/>
    <mergeCell ref="F754:F756"/>
    <mergeCell ref="A751:A753"/>
    <mergeCell ref="B751:B753"/>
    <mergeCell ref="C751:C753"/>
    <mergeCell ref="D751:D753"/>
    <mergeCell ref="E751:E753"/>
    <mergeCell ref="F751:F753"/>
    <mergeCell ref="A748:A750"/>
    <mergeCell ref="B748:B750"/>
    <mergeCell ref="C748:C750"/>
    <mergeCell ref="D748:D750"/>
    <mergeCell ref="E748:E750"/>
    <mergeCell ref="F748:F750"/>
    <mergeCell ref="A745:A747"/>
    <mergeCell ref="B745:B747"/>
    <mergeCell ref="C745:C747"/>
    <mergeCell ref="D745:D747"/>
    <mergeCell ref="E745:E747"/>
    <mergeCell ref="F745:F747"/>
    <mergeCell ref="A742:A744"/>
    <mergeCell ref="B742:B744"/>
    <mergeCell ref="C742:C744"/>
    <mergeCell ref="D742:D744"/>
    <mergeCell ref="E742:E744"/>
    <mergeCell ref="F742:F744"/>
    <mergeCell ref="A739:A741"/>
    <mergeCell ref="B739:B741"/>
    <mergeCell ref="C739:C741"/>
    <mergeCell ref="D739:D741"/>
    <mergeCell ref="E739:E741"/>
    <mergeCell ref="F739:F741"/>
    <mergeCell ref="A736:A738"/>
    <mergeCell ref="B736:B738"/>
    <mergeCell ref="C736:C738"/>
    <mergeCell ref="D736:D738"/>
    <mergeCell ref="E736:E738"/>
    <mergeCell ref="F736:F738"/>
    <mergeCell ref="A733:A735"/>
    <mergeCell ref="B733:B735"/>
    <mergeCell ref="C733:C735"/>
    <mergeCell ref="D733:D735"/>
    <mergeCell ref="E733:E735"/>
    <mergeCell ref="F733:F735"/>
    <mergeCell ref="A730:A732"/>
    <mergeCell ref="B730:B732"/>
    <mergeCell ref="C730:C732"/>
    <mergeCell ref="D730:D732"/>
    <mergeCell ref="E730:E732"/>
    <mergeCell ref="F730:F732"/>
    <mergeCell ref="A727:A729"/>
    <mergeCell ref="B727:B729"/>
    <mergeCell ref="C727:C729"/>
    <mergeCell ref="D727:D729"/>
    <mergeCell ref="E727:E729"/>
    <mergeCell ref="F727:F729"/>
    <mergeCell ref="A724:A726"/>
    <mergeCell ref="B724:B726"/>
    <mergeCell ref="C724:C726"/>
    <mergeCell ref="D724:D726"/>
    <mergeCell ref="E724:E726"/>
    <mergeCell ref="F724:F726"/>
    <mergeCell ref="A721:A723"/>
    <mergeCell ref="B721:B723"/>
    <mergeCell ref="C721:C723"/>
    <mergeCell ref="D721:D723"/>
    <mergeCell ref="E721:E723"/>
    <mergeCell ref="F721:F723"/>
    <mergeCell ref="A718:A720"/>
    <mergeCell ref="B718:B720"/>
    <mergeCell ref="C718:C720"/>
    <mergeCell ref="D718:D720"/>
    <mergeCell ref="E718:E720"/>
    <mergeCell ref="F718:F720"/>
    <mergeCell ref="A715:A717"/>
    <mergeCell ref="B715:B717"/>
    <mergeCell ref="C715:C717"/>
    <mergeCell ref="D715:D717"/>
    <mergeCell ref="E715:E717"/>
    <mergeCell ref="F715:F717"/>
    <mergeCell ref="A712:A714"/>
    <mergeCell ref="B712:B714"/>
    <mergeCell ref="C712:C714"/>
    <mergeCell ref="D712:D714"/>
    <mergeCell ref="E712:E714"/>
    <mergeCell ref="F712:F714"/>
    <mergeCell ref="A709:A711"/>
    <mergeCell ref="B709:B711"/>
    <mergeCell ref="C709:C711"/>
    <mergeCell ref="D709:D711"/>
    <mergeCell ref="E709:E711"/>
    <mergeCell ref="F709:F711"/>
    <mergeCell ref="A706:A708"/>
    <mergeCell ref="B706:B708"/>
    <mergeCell ref="C706:C708"/>
    <mergeCell ref="D706:D708"/>
    <mergeCell ref="E706:E708"/>
    <mergeCell ref="F706:F708"/>
    <mergeCell ref="A703:A705"/>
    <mergeCell ref="B703:B705"/>
    <mergeCell ref="C703:C705"/>
    <mergeCell ref="D703:D705"/>
    <mergeCell ref="E703:E705"/>
    <mergeCell ref="F703:F705"/>
    <mergeCell ref="A700:A702"/>
    <mergeCell ref="B700:B702"/>
    <mergeCell ref="C700:C702"/>
    <mergeCell ref="D700:D702"/>
    <mergeCell ref="E700:E702"/>
    <mergeCell ref="F700:F702"/>
    <mergeCell ref="A697:A699"/>
    <mergeCell ref="B697:B699"/>
    <mergeCell ref="C697:C699"/>
    <mergeCell ref="D697:D699"/>
    <mergeCell ref="E697:E699"/>
    <mergeCell ref="F697:F699"/>
    <mergeCell ref="A694:A696"/>
    <mergeCell ref="B694:B696"/>
    <mergeCell ref="C694:C696"/>
    <mergeCell ref="D694:D696"/>
    <mergeCell ref="E694:E696"/>
    <mergeCell ref="F694:F696"/>
    <mergeCell ref="A691:A693"/>
    <mergeCell ref="B691:B693"/>
    <mergeCell ref="C691:C693"/>
    <mergeCell ref="D691:D693"/>
    <mergeCell ref="E691:E693"/>
    <mergeCell ref="F691:F693"/>
    <mergeCell ref="A688:A690"/>
    <mergeCell ref="B688:B690"/>
    <mergeCell ref="C688:C690"/>
    <mergeCell ref="D688:D690"/>
    <mergeCell ref="E688:E690"/>
    <mergeCell ref="F688:F690"/>
    <mergeCell ref="A685:A687"/>
    <mergeCell ref="B685:B687"/>
    <mergeCell ref="C685:C687"/>
    <mergeCell ref="D685:D687"/>
    <mergeCell ref="E685:E687"/>
    <mergeCell ref="F685:F687"/>
    <mergeCell ref="A682:A684"/>
    <mergeCell ref="B682:B684"/>
    <mergeCell ref="C682:C684"/>
    <mergeCell ref="D682:D684"/>
    <mergeCell ref="E682:E684"/>
    <mergeCell ref="F682:F684"/>
    <mergeCell ref="A679:A681"/>
    <mergeCell ref="B679:B681"/>
    <mergeCell ref="C679:C681"/>
    <mergeCell ref="D679:D681"/>
    <mergeCell ref="E679:E681"/>
    <mergeCell ref="F679:F681"/>
    <mergeCell ref="A676:A678"/>
    <mergeCell ref="B676:B678"/>
    <mergeCell ref="C676:C678"/>
    <mergeCell ref="D676:D678"/>
    <mergeCell ref="E676:E678"/>
    <mergeCell ref="F676:F678"/>
    <mergeCell ref="A673:A675"/>
    <mergeCell ref="B673:B675"/>
    <mergeCell ref="C673:C675"/>
    <mergeCell ref="D673:D675"/>
    <mergeCell ref="E673:E675"/>
    <mergeCell ref="F673:F675"/>
    <mergeCell ref="A670:A672"/>
    <mergeCell ref="B670:B672"/>
    <mergeCell ref="C670:C672"/>
    <mergeCell ref="D670:D672"/>
    <mergeCell ref="E670:E672"/>
    <mergeCell ref="F670:F672"/>
    <mergeCell ref="A667:A669"/>
    <mergeCell ref="B667:B669"/>
    <mergeCell ref="C667:C669"/>
    <mergeCell ref="D667:D669"/>
    <mergeCell ref="E667:E669"/>
    <mergeCell ref="F667:F669"/>
    <mergeCell ref="A664:A666"/>
    <mergeCell ref="B664:B666"/>
    <mergeCell ref="C664:C666"/>
    <mergeCell ref="D664:D666"/>
    <mergeCell ref="E664:E666"/>
    <mergeCell ref="F664:F666"/>
    <mergeCell ref="A661:A663"/>
    <mergeCell ref="B661:B663"/>
    <mergeCell ref="C661:C663"/>
    <mergeCell ref="D661:D663"/>
    <mergeCell ref="E661:E663"/>
    <mergeCell ref="F661:F663"/>
    <mergeCell ref="A658:A660"/>
    <mergeCell ref="B658:B660"/>
    <mergeCell ref="C658:C660"/>
    <mergeCell ref="D658:D660"/>
    <mergeCell ref="E658:E660"/>
    <mergeCell ref="F658:F660"/>
    <mergeCell ref="A655:A657"/>
    <mergeCell ref="B655:B657"/>
    <mergeCell ref="C655:C657"/>
    <mergeCell ref="D655:D657"/>
    <mergeCell ref="E655:E657"/>
    <mergeCell ref="F655:F657"/>
    <mergeCell ref="A652:A654"/>
    <mergeCell ref="B652:B654"/>
    <mergeCell ref="C652:C654"/>
    <mergeCell ref="D652:D654"/>
    <mergeCell ref="E652:E654"/>
    <mergeCell ref="F652:F654"/>
    <mergeCell ref="A649:A651"/>
    <mergeCell ref="B649:B651"/>
    <mergeCell ref="C649:C651"/>
    <mergeCell ref="D649:D651"/>
    <mergeCell ref="E649:E651"/>
    <mergeCell ref="F649:F651"/>
    <mergeCell ref="A646:A648"/>
    <mergeCell ref="B646:B648"/>
    <mergeCell ref="C646:C648"/>
    <mergeCell ref="D646:D648"/>
    <mergeCell ref="E646:E648"/>
    <mergeCell ref="F646:F648"/>
    <mergeCell ref="A643:A645"/>
    <mergeCell ref="B643:B645"/>
    <mergeCell ref="C643:C645"/>
    <mergeCell ref="D643:D645"/>
    <mergeCell ref="E643:E645"/>
    <mergeCell ref="F643:F645"/>
    <mergeCell ref="A640:A642"/>
    <mergeCell ref="B640:B642"/>
    <mergeCell ref="C640:C642"/>
    <mergeCell ref="D640:D642"/>
    <mergeCell ref="E640:E642"/>
    <mergeCell ref="F640:F642"/>
    <mergeCell ref="A637:A639"/>
    <mergeCell ref="B637:B639"/>
    <mergeCell ref="C637:C639"/>
    <mergeCell ref="D637:D639"/>
    <mergeCell ref="E637:E639"/>
    <mergeCell ref="F637:F639"/>
    <mergeCell ref="A634:A636"/>
    <mergeCell ref="B634:B636"/>
    <mergeCell ref="C634:C636"/>
    <mergeCell ref="D634:D636"/>
    <mergeCell ref="E634:E636"/>
    <mergeCell ref="F634:F636"/>
    <mergeCell ref="A631:A633"/>
    <mergeCell ref="B631:B633"/>
    <mergeCell ref="C631:C633"/>
    <mergeCell ref="D631:D633"/>
    <mergeCell ref="E631:E633"/>
    <mergeCell ref="F631:F633"/>
    <mergeCell ref="A628:A630"/>
    <mergeCell ref="B628:B630"/>
    <mergeCell ref="C628:C630"/>
    <mergeCell ref="D628:D630"/>
    <mergeCell ref="E628:E630"/>
    <mergeCell ref="F628:F630"/>
    <mergeCell ref="A625:A627"/>
    <mergeCell ref="B625:B627"/>
    <mergeCell ref="C625:C627"/>
    <mergeCell ref="D625:D627"/>
    <mergeCell ref="E625:E627"/>
    <mergeCell ref="F625:F627"/>
    <mergeCell ref="A622:A624"/>
    <mergeCell ref="B622:B624"/>
    <mergeCell ref="C622:C624"/>
    <mergeCell ref="D622:D624"/>
    <mergeCell ref="E622:E624"/>
    <mergeCell ref="F622:F624"/>
    <mergeCell ref="A619:A621"/>
    <mergeCell ref="B619:B621"/>
    <mergeCell ref="C619:C621"/>
    <mergeCell ref="D619:D621"/>
    <mergeCell ref="E619:E621"/>
    <mergeCell ref="F619:F621"/>
    <mergeCell ref="A616:A618"/>
    <mergeCell ref="B616:B618"/>
    <mergeCell ref="C616:C618"/>
    <mergeCell ref="D616:D618"/>
    <mergeCell ref="E616:E618"/>
    <mergeCell ref="F616:F618"/>
    <mergeCell ref="A613:A615"/>
    <mergeCell ref="B613:B615"/>
    <mergeCell ref="C613:C615"/>
    <mergeCell ref="D613:D615"/>
    <mergeCell ref="E613:E615"/>
    <mergeCell ref="F613:F615"/>
    <mergeCell ref="E607:E609"/>
    <mergeCell ref="F607:F609"/>
    <mergeCell ref="A610:A612"/>
    <mergeCell ref="B610:B612"/>
    <mergeCell ref="C610:C612"/>
    <mergeCell ref="D610:D612"/>
    <mergeCell ref="E610:E612"/>
    <mergeCell ref="F610:F612"/>
    <mergeCell ref="B604:B606"/>
    <mergeCell ref="C604:C606"/>
    <mergeCell ref="D604:D606"/>
    <mergeCell ref="A607:A609"/>
    <mergeCell ref="B607:B609"/>
    <mergeCell ref="C607:C609"/>
    <mergeCell ref="D607:D609"/>
    <mergeCell ref="B598:B600"/>
    <mergeCell ref="C598:C600"/>
    <mergeCell ref="D598:D600"/>
    <mergeCell ref="B601:B603"/>
    <mergeCell ref="C601:C603"/>
    <mergeCell ref="D601:D603"/>
    <mergeCell ref="B592:B594"/>
    <mergeCell ref="C592:C594"/>
    <mergeCell ref="D592:D594"/>
    <mergeCell ref="B595:B597"/>
    <mergeCell ref="C595:C597"/>
    <mergeCell ref="D595:D597"/>
    <mergeCell ref="C568:C569"/>
    <mergeCell ref="D568:D569"/>
    <mergeCell ref="F568:F569"/>
    <mergeCell ref="B571:B573"/>
    <mergeCell ref="C571:C573"/>
    <mergeCell ref="D571:D573"/>
    <mergeCell ref="A560:A562"/>
    <mergeCell ref="B560:B562"/>
    <mergeCell ref="C560:C562"/>
    <mergeCell ref="D560:D562"/>
    <mergeCell ref="E560:E562"/>
    <mergeCell ref="F560:F562"/>
    <mergeCell ref="A557:A559"/>
    <mergeCell ref="B557:B559"/>
    <mergeCell ref="C557:C559"/>
    <mergeCell ref="D557:D559"/>
    <mergeCell ref="E557:E559"/>
    <mergeCell ref="F557:F559"/>
    <mergeCell ref="A554:A556"/>
    <mergeCell ref="B554:B556"/>
    <mergeCell ref="C554:C556"/>
    <mergeCell ref="D554:D556"/>
    <mergeCell ref="E554:E556"/>
    <mergeCell ref="F554:F556"/>
    <mergeCell ref="A551:A553"/>
    <mergeCell ref="B551:B553"/>
    <mergeCell ref="C551:C553"/>
    <mergeCell ref="D551:D553"/>
    <mergeCell ref="E551:E553"/>
    <mergeCell ref="F551:F553"/>
    <mergeCell ref="A548:A550"/>
    <mergeCell ref="B548:B550"/>
    <mergeCell ref="C548:C550"/>
    <mergeCell ref="D548:D550"/>
    <mergeCell ref="E548:E550"/>
    <mergeCell ref="F548:F550"/>
    <mergeCell ref="A545:A547"/>
    <mergeCell ref="B545:B547"/>
    <mergeCell ref="C545:C547"/>
    <mergeCell ref="D545:D547"/>
    <mergeCell ref="E545:E547"/>
    <mergeCell ref="F545:F547"/>
    <mergeCell ref="A542:A544"/>
    <mergeCell ref="B542:B544"/>
    <mergeCell ref="C542:C544"/>
    <mergeCell ref="D542:D544"/>
    <mergeCell ref="E542:E544"/>
    <mergeCell ref="F542:F544"/>
    <mergeCell ref="A539:A541"/>
    <mergeCell ref="B539:B541"/>
    <mergeCell ref="C539:C541"/>
    <mergeCell ref="D539:D541"/>
    <mergeCell ref="E539:E541"/>
    <mergeCell ref="F539:F541"/>
    <mergeCell ref="A536:A538"/>
    <mergeCell ref="B536:B538"/>
    <mergeCell ref="C536:C538"/>
    <mergeCell ref="D536:D538"/>
    <mergeCell ref="E536:E538"/>
    <mergeCell ref="F536:F538"/>
    <mergeCell ref="A533:A535"/>
    <mergeCell ref="B533:B535"/>
    <mergeCell ref="C533:C535"/>
    <mergeCell ref="D533:D535"/>
    <mergeCell ref="E533:E535"/>
    <mergeCell ref="F533:F535"/>
    <mergeCell ref="A530:A532"/>
    <mergeCell ref="B530:B532"/>
    <mergeCell ref="C530:C532"/>
    <mergeCell ref="D530:D532"/>
    <mergeCell ref="E530:E532"/>
    <mergeCell ref="F530:F532"/>
    <mergeCell ref="A527:A529"/>
    <mergeCell ref="B527:B529"/>
    <mergeCell ref="C527:C529"/>
    <mergeCell ref="D527:D529"/>
    <mergeCell ref="E527:E529"/>
    <mergeCell ref="F527:F529"/>
    <mergeCell ref="A524:A526"/>
    <mergeCell ref="B524:B526"/>
    <mergeCell ref="C524:C526"/>
    <mergeCell ref="D524:D526"/>
    <mergeCell ref="E524:E526"/>
    <mergeCell ref="F524:F526"/>
    <mergeCell ref="A522:A523"/>
    <mergeCell ref="B522:B523"/>
    <mergeCell ref="C522:C523"/>
    <mergeCell ref="D522:D523"/>
    <mergeCell ref="E522:E523"/>
    <mergeCell ref="F522:F523"/>
    <mergeCell ref="A520:A521"/>
    <mergeCell ref="B520:B521"/>
    <mergeCell ref="C520:C521"/>
    <mergeCell ref="D520:D521"/>
    <mergeCell ref="E520:E521"/>
    <mergeCell ref="F520:F521"/>
    <mergeCell ref="A518:A519"/>
    <mergeCell ref="B518:B519"/>
    <mergeCell ref="C518:C519"/>
    <mergeCell ref="D518:D519"/>
    <mergeCell ref="E518:E519"/>
    <mergeCell ref="F518:F519"/>
    <mergeCell ref="A516:A517"/>
    <mergeCell ref="B516:B517"/>
    <mergeCell ref="C516:C517"/>
    <mergeCell ref="D516:D517"/>
    <mergeCell ref="E516:E517"/>
    <mergeCell ref="F516:F517"/>
    <mergeCell ref="A514:A515"/>
    <mergeCell ref="B514:B515"/>
    <mergeCell ref="C514:C515"/>
    <mergeCell ref="D514:D515"/>
    <mergeCell ref="E514:E515"/>
    <mergeCell ref="F514:F515"/>
    <mergeCell ref="A512:A513"/>
    <mergeCell ref="B512:B513"/>
    <mergeCell ref="C512:C513"/>
    <mergeCell ref="D512:D513"/>
    <mergeCell ref="E512:E513"/>
    <mergeCell ref="F512:F513"/>
    <mergeCell ref="A510:A511"/>
    <mergeCell ref="B510:B511"/>
    <mergeCell ref="C510:C511"/>
    <mergeCell ref="D510:D511"/>
    <mergeCell ref="E510:E511"/>
    <mergeCell ref="F510:F511"/>
    <mergeCell ref="A508:A509"/>
    <mergeCell ref="B508:B509"/>
    <mergeCell ref="C508:C509"/>
    <mergeCell ref="D508:D509"/>
    <mergeCell ref="E508:E509"/>
    <mergeCell ref="F508:F509"/>
    <mergeCell ref="A506:A507"/>
    <mergeCell ref="B506:B507"/>
    <mergeCell ref="C506:C507"/>
    <mergeCell ref="D506:D507"/>
    <mergeCell ref="E506:E507"/>
    <mergeCell ref="F506:F507"/>
    <mergeCell ref="A504:A505"/>
    <mergeCell ref="B504:B505"/>
    <mergeCell ref="C504:C505"/>
    <mergeCell ref="D504:D505"/>
    <mergeCell ref="E504:E505"/>
    <mergeCell ref="F504:F505"/>
    <mergeCell ref="A502:A503"/>
    <mergeCell ref="B502:B503"/>
    <mergeCell ref="C502:C503"/>
    <mergeCell ref="D502:D503"/>
    <mergeCell ref="E502:E503"/>
    <mergeCell ref="F502:F503"/>
    <mergeCell ref="A500:A501"/>
    <mergeCell ref="B500:B501"/>
    <mergeCell ref="C500:C501"/>
    <mergeCell ref="D500:D501"/>
    <mergeCell ref="E500:E501"/>
    <mergeCell ref="F500:F501"/>
    <mergeCell ref="A498:A499"/>
    <mergeCell ref="B498:B499"/>
    <mergeCell ref="C498:C499"/>
    <mergeCell ref="D498:D499"/>
    <mergeCell ref="E498:E499"/>
    <mergeCell ref="F498:F499"/>
    <mergeCell ref="A495:A497"/>
    <mergeCell ref="B495:B497"/>
    <mergeCell ref="C495:C497"/>
    <mergeCell ref="D495:D497"/>
    <mergeCell ref="E495:E497"/>
    <mergeCell ref="F495:F497"/>
    <mergeCell ref="A492:A494"/>
    <mergeCell ref="B492:B494"/>
    <mergeCell ref="C492:C494"/>
    <mergeCell ref="D492:D494"/>
    <mergeCell ref="E492:E494"/>
    <mergeCell ref="F492:F494"/>
    <mergeCell ref="A489:A491"/>
    <mergeCell ref="B489:B491"/>
    <mergeCell ref="C489:C491"/>
    <mergeCell ref="D489:D491"/>
    <mergeCell ref="E489:E491"/>
    <mergeCell ref="F489:F491"/>
    <mergeCell ref="A486:A488"/>
    <mergeCell ref="B486:B488"/>
    <mergeCell ref="C486:C488"/>
    <mergeCell ref="D486:D488"/>
    <mergeCell ref="E486:E488"/>
    <mergeCell ref="F486:F488"/>
    <mergeCell ref="A483:A485"/>
    <mergeCell ref="B483:B485"/>
    <mergeCell ref="C483:C485"/>
    <mergeCell ref="D483:D485"/>
    <mergeCell ref="E483:E485"/>
    <mergeCell ref="F483:F485"/>
    <mergeCell ref="A480:A482"/>
    <mergeCell ref="B480:B482"/>
    <mergeCell ref="C480:C482"/>
    <mergeCell ref="D480:D482"/>
    <mergeCell ref="E480:E482"/>
    <mergeCell ref="F480:F482"/>
    <mergeCell ref="A477:A479"/>
    <mergeCell ref="B477:B479"/>
    <mergeCell ref="C477:C479"/>
    <mergeCell ref="D477:D479"/>
    <mergeCell ref="E477:E479"/>
    <mergeCell ref="F477:F479"/>
    <mergeCell ref="A474:A476"/>
    <mergeCell ref="B474:B476"/>
    <mergeCell ref="C474:C476"/>
    <mergeCell ref="D474:D476"/>
    <mergeCell ref="E474:E476"/>
    <mergeCell ref="F474:F476"/>
    <mergeCell ref="A471:A473"/>
    <mergeCell ref="B471:B473"/>
    <mergeCell ref="C471:C473"/>
    <mergeCell ref="D471:D473"/>
    <mergeCell ref="E471:E473"/>
    <mergeCell ref="F471:F473"/>
    <mergeCell ref="A468:A470"/>
    <mergeCell ref="B468:B470"/>
    <mergeCell ref="C468:C470"/>
    <mergeCell ref="D468:D470"/>
    <mergeCell ref="E468:E470"/>
    <mergeCell ref="F468:F470"/>
    <mergeCell ref="D462:D464"/>
    <mergeCell ref="E462:E464"/>
    <mergeCell ref="F462:F464"/>
    <mergeCell ref="A465:A467"/>
    <mergeCell ref="B465:B467"/>
    <mergeCell ref="C465:C467"/>
    <mergeCell ref="D465:D467"/>
    <mergeCell ref="E465:E467"/>
    <mergeCell ref="F465:F467"/>
    <mergeCell ref="A447:A451"/>
    <mergeCell ref="A452:A455"/>
    <mergeCell ref="A460:A461"/>
    <mergeCell ref="A462:A464"/>
    <mergeCell ref="B462:B464"/>
    <mergeCell ref="C462:C464"/>
    <mergeCell ref="A445:A446"/>
    <mergeCell ref="B445:B446"/>
    <mergeCell ref="C445:C446"/>
    <mergeCell ref="D445:D446"/>
    <mergeCell ref="E445:E446"/>
    <mergeCell ref="F445:F446"/>
    <mergeCell ref="A443:A444"/>
    <mergeCell ref="B443:B444"/>
    <mergeCell ref="C443:C444"/>
    <mergeCell ref="D443:D444"/>
    <mergeCell ref="E443:E444"/>
    <mergeCell ref="F443:F444"/>
    <mergeCell ref="A441:A442"/>
    <mergeCell ref="B441:B442"/>
    <mergeCell ref="C441:C442"/>
    <mergeCell ref="D441:D442"/>
    <mergeCell ref="E441:E442"/>
    <mergeCell ref="F441:F442"/>
    <mergeCell ref="A439:A440"/>
    <mergeCell ref="B439:B440"/>
    <mergeCell ref="C439:C440"/>
    <mergeCell ref="D439:D440"/>
    <mergeCell ref="E439:E440"/>
    <mergeCell ref="F439:F440"/>
    <mergeCell ref="A437:A438"/>
    <mergeCell ref="B437:B438"/>
    <mergeCell ref="C437:C438"/>
    <mergeCell ref="D437:D438"/>
    <mergeCell ref="E437:E438"/>
    <mergeCell ref="F437:F438"/>
    <mergeCell ref="A435:A436"/>
    <mergeCell ref="B435:B436"/>
    <mergeCell ref="C435:C436"/>
    <mergeCell ref="D435:D436"/>
    <mergeCell ref="E435:E436"/>
    <mergeCell ref="F435:F436"/>
    <mergeCell ref="A433:A434"/>
    <mergeCell ref="B433:B434"/>
    <mergeCell ref="C433:C434"/>
    <mergeCell ref="D433:D434"/>
    <mergeCell ref="E433:E434"/>
    <mergeCell ref="F433:F434"/>
    <mergeCell ref="A431:A432"/>
    <mergeCell ref="B431:B432"/>
    <mergeCell ref="C431:C432"/>
    <mergeCell ref="D431:D432"/>
    <mergeCell ref="E431:E432"/>
    <mergeCell ref="F431:F432"/>
    <mergeCell ref="A429:A430"/>
    <mergeCell ref="B429:B430"/>
    <mergeCell ref="C429:C430"/>
    <mergeCell ref="D429:D430"/>
    <mergeCell ref="E429:E430"/>
    <mergeCell ref="F429:F430"/>
    <mergeCell ref="A427:A428"/>
    <mergeCell ref="B427:B428"/>
    <mergeCell ref="C427:C428"/>
    <mergeCell ref="D427:D428"/>
    <mergeCell ref="E427:E428"/>
    <mergeCell ref="F427:F428"/>
    <mergeCell ref="A425:A426"/>
    <mergeCell ref="B425:B426"/>
    <mergeCell ref="C425:C426"/>
    <mergeCell ref="D425:D426"/>
    <mergeCell ref="E425:E426"/>
    <mergeCell ref="F425:F426"/>
    <mergeCell ref="A423:A424"/>
    <mergeCell ref="B423:B424"/>
    <mergeCell ref="C423:C424"/>
    <mergeCell ref="D423:D424"/>
    <mergeCell ref="E423:E424"/>
    <mergeCell ref="F423:F424"/>
    <mergeCell ref="A421:A422"/>
    <mergeCell ref="B421:B422"/>
    <mergeCell ref="C421:C422"/>
    <mergeCell ref="D421:D422"/>
    <mergeCell ref="E421:E422"/>
    <mergeCell ref="F421:F422"/>
    <mergeCell ref="A419:A420"/>
    <mergeCell ref="B419:B420"/>
    <mergeCell ref="C419:C420"/>
    <mergeCell ref="D419:D420"/>
    <mergeCell ref="E419:E420"/>
    <mergeCell ref="F419:F420"/>
    <mergeCell ref="A417:A418"/>
    <mergeCell ref="B417:B418"/>
    <mergeCell ref="C417:C418"/>
    <mergeCell ref="D417:D418"/>
    <mergeCell ref="E417:E418"/>
    <mergeCell ref="F417:F418"/>
    <mergeCell ref="A415:A416"/>
    <mergeCell ref="B415:B416"/>
    <mergeCell ref="C415:C416"/>
    <mergeCell ref="D415:D416"/>
    <mergeCell ref="E415:E416"/>
    <mergeCell ref="F415:F416"/>
    <mergeCell ref="A401:A402"/>
    <mergeCell ref="B401:B402"/>
    <mergeCell ref="C401:C402"/>
    <mergeCell ref="D401:D402"/>
    <mergeCell ref="E401:E402"/>
    <mergeCell ref="F401:F402"/>
    <mergeCell ref="A399:A400"/>
    <mergeCell ref="B399:B400"/>
    <mergeCell ref="C399:C400"/>
    <mergeCell ref="D399:D400"/>
    <mergeCell ref="E399:E400"/>
    <mergeCell ref="F399:F400"/>
    <mergeCell ref="A397:A398"/>
    <mergeCell ref="B397:B398"/>
    <mergeCell ref="C397:C398"/>
    <mergeCell ref="D397:D398"/>
    <mergeCell ref="E397:E398"/>
    <mergeCell ref="F397:F398"/>
    <mergeCell ref="A395:A396"/>
    <mergeCell ref="B395:B396"/>
    <mergeCell ref="C395:C396"/>
    <mergeCell ref="D395:D396"/>
    <mergeCell ref="E395:E396"/>
    <mergeCell ref="F395:F396"/>
    <mergeCell ref="A393:A394"/>
    <mergeCell ref="B393:B394"/>
    <mergeCell ref="C393:C394"/>
    <mergeCell ref="D393:D394"/>
    <mergeCell ref="E393:E394"/>
    <mergeCell ref="F393:F394"/>
    <mergeCell ref="A391:A392"/>
    <mergeCell ref="B391:B392"/>
    <mergeCell ref="C391:C392"/>
    <mergeCell ref="D391:D392"/>
    <mergeCell ref="E391:E392"/>
    <mergeCell ref="F391:F392"/>
    <mergeCell ref="A389:A390"/>
    <mergeCell ref="B389:B390"/>
    <mergeCell ref="C389:C390"/>
    <mergeCell ref="D389:D390"/>
    <mergeCell ref="E389:E390"/>
    <mergeCell ref="F389:F390"/>
    <mergeCell ref="A387:A388"/>
    <mergeCell ref="B387:B388"/>
    <mergeCell ref="C387:C388"/>
    <mergeCell ref="D387:D388"/>
    <mergeCell ref="E387:E388"/>
    <mergeCell ref="F387:F388"/>
    <mergeCell ref="A385:A386"/>
    <mergeCell ref="B385:B386"/>
    <mergeCell ref="C385:C386"/>
    <mergeCell ref="D385:D386"/>
    <mergeCell ref="E385:E386"/>
    <mergeCell ref="F385:F386"/>
    <mergeCell ref="A383:A384"/>
    <mergeCell ref="B383:B384"/>
    <mergeCell ref="C383:C384"/>
    <mergeCell ref="D383:D384"/>
    <mergeCell ref="E383:E384"/>
    <mergeCell ref="F383:F384"/>
    <mergeCell ref="E379:E380"/>
    <mergeCell ref="F379:F380"/>
    <mergeCell ref="A381:A382"/>
    <mergeCell ref="B381:B382"/>
    <mergeCell ref="C381:C382"/>
    <mergeCell ref="D381:D382"/>
    <mergeCell ref="E381:E382"/>
    <mergeCell ref="F381:F382"/>
    <mergeCell ref="A379:A380"/>
    <mergeCell ref="B379:B380"/>
    <mergeCell ref="C379:C380"/>
    <mergeCell ref="D379:D380"/>
    <mergeCell ref="F230:F232"/>
    <mergeCell ref="A227:A229"/>
    <mergeCell ref="B227:B229"/>
    <mergeCell ref="C227:C229"/>
    <mergeCell ref="D227:D229"/>
    <mergeCell ref="E227:E229"/>
    <mergeCell ref="F227:F229"/>
    <mergeCell ref="A224:A226"/>
    <mergeCell ref="B224:B226"/>
    <mergeCell ref="C224:C226"/>
    <mergeCell ref="D224:D226"/>
    <mergeCell ref="E224:E226"/>
    <mergeCell ref="F224:F226"/>
    <mergeCell ref="A221:A223"/>
    <mergeCell ref="B221:B223"/>
    <mergeCell ref="C221:C223"/>
    <mergeCell ref="D221:D223"/>
    <mergeCell ref="E221:E223"/>
    <mergeCell ref="F221:F223"/>
    <mergeCell ref="F218:F220"/>
    <mergeCell ref="A215:A217"/>
    <mergeCell ref="B215:B217"/>
    <mergeCell ref="C215:C217"/>
    <mergeCell ref="D215:D217"/>
    <mergeCell ref="E215:E217"/>
    <mergeCell ref="F215:F217"/>
    <mergeCell ref="A212:A214"/>
    <mergeCell ref="B212:B214"/>
    <mergeCell ref="C212:C214"/>
    <mergeCell ref="D212:D214"/>
    <mergeCell ref="E212:E214"/>
    <mergeCell ref="F212:F214"/>
    <mergeCell ref="A209:A211"/>
    <mergeCell ref="B209:B211"/>
    <mergeCell ref="C209:C211"/>
    <mergeCell ref="D209:D211"/>
    <mergeCell ref="E209:E211"/>
    <mergeCell ref="F209:F211"/>
    <mergeCell ref="F206:F208"/>
    <mergeCell ref="A203:A205"/>
    <mergeCell ref="B203:B205"/>
    <mergeCell ref="C203:C205"/>
    <mergeCell ref="D203:D205"/>
    <mergeCell ref="E203:E205"/>
    <mergeCell ref="F203:F205"/>
    <mergeCell ref="A200:A202"/>
    <mergeCell ref="B200:B202"/>
    <mergeCell ref="C200:C202"/>
    <mergeCell ref="D200:D202"/>
    <mergeCell ref="E200:E202"/>
    <mergeCell ref="F200:F202"/>
    <mergeCell ref="B195:B196"/>
    <mergeCell ref="D195:D196"/>
    <mergeCell ref="E195:E196"/>
    <mergeCell ref="F195:F196"/>
    <mergeCell ref="A197:A199"/>
    <mergeCell ref="B197:B199"/>
    <mergeCell ref="C197:C199"/>
    <mergeCell ref="D197:D199"/>
    <mergeCell ref="E197:E199"/>
    <mergeCell ref="F197:F199"/>
    <mergeCell ref="D191:D192"/>
    <mergeCell ref="E191:E192"/>
    <mergeCell ref="F191:F192"/>
    <mergeCell ref="B193:B194"/>
    <mergeCell ref="D193:D194"/>
    <mergeCell ref="E193:E194"/>
    <mergeCell ref="F193:F194"/>
    <mergeCell ref="B187:B188"/>
    <mergeCell ref="C187:C196"/>
    <mergeCell ref="D187:D188"/>
    <mergeCell ref="E187:E188"/>
    <mergeCell ref="F187:F188"/>
    <mergeCell ref="B189:B190"/>
    <mergeCell ref="D189:D190"/>
    <mergeCell ref="E189:E190"/>
    <mergeCell ref="F189:F190"/>
    <mergeCell ref="B191:B192"/>
    <mergeCell ref="A183:A185"/>
    <mergeCell ref="B183:B185"/>
    <mergeCell ref="C183:C185"/>
    <mergeCell ref="D183:D185"/>
    <mergeCell ref="E183:E185"/>
    <mergeCell ref="F183:F185"/>
    <mergeCell ref="A180:A182"/>
    <mergeCell ref="B180:B182"/>
    <mergeCell ref="C180:C182"/>
    <mergeCell ref="D180:D182"/>
    <mergeCell ref="E180:E182"/>
    <mergeCell ref="F180:F182"/>
    <mergeCell ref="A177:A179"/>
    <mergeCell ref="B177:B179"/>
    <mergeCell ref="C177:C179"/>
    <mergeCell ref="D177:D179"/>
    <mergeCell ref="E177:E179"/>
    <mergeCell ref="F177:F179"/>
    <mergeCell ref="A174:A176"/>
    <mergeCell ref="B174:B176"/>
    <mergeCell ref="C174:C176"/>
    <mergeCell ref="D174:D176"/>
    <mergeCell ref="E174:E176"/>
    <mergeCell ref="F174:F176"/>
    <mergeCell ref="A171:A173"/>
    <mergeCell ref="B171:B173"/>
    <mergeCell ref="C171:C173"/>
    <mergeCell ref="D171:D173"/>
    <mergeCell ref="E171:E173"/>
    <mergeCell ref="F171:F173"/>
    <mergeCell ref="A168:A170"/>
    <mergeCell ref="B168:B170"/>
    <mergeCell ref="C168:C170"/>
    <mergeCell ref="D168:D170"/>
    <mergeCell ref="E168:E170"/>
    <mergeCell ref="F168:F170"/>
    <mergeCell ref="A165:A167"/>
    <mergeCell ref="B165:B167"/>
    <mergeCell ref="C165:C167"/>
    <mergeCell ref="D165:D167"/>
    <mergeCell ref="E165:E167"/>
    <mergeCell ref="F165:F167"/>
    <mergeCell ref="A162:A164"/>
    <mergeCell ref="B162:B164"/>
    <mergeCell ref="C162:C164"/>
    <mergeCell ref="D162:D164"/>
    <mergeCell ref="E162:E164"/>
    <mergeCell ref="F162:F164"/>
    <mergeCell ref="A159:A161"/>
    <mergeCell ref="B159:B161"/>
    <mergeCell ref="C159:C161"/>
    <mergeCell ref="D159:D161"/>
    <mergeCell ref="E159:E161"/>
    <mergeCell ref="F159:F161"/>
    <mergeCell ref="A156:A158"/>
    <mergeCell ref="B156:B158"/>
    <mergeCell ref="C156:C158"/>
    <mergeCell ref="D156:D158"/>
    <mergeCell ref="E156:E158"/>
    <mergeCell ref="F156:F158"/>
    <mergeCell ref="A153:A155"/>
    <mergeCell ref="B153:B155"/>
    <mergeCell ref="C153:C155"/>
    <mergeCell ref="D153:D155"/>
    <mergeCell ref="E153:E155"/>
    <mergeCell ref="F153:F155"/>
    <mergeCell ref="A150:A152"/>
    <mergeCell ref="B150:B152"/>
    <mergeCell ref="C150:C152"/>
    <mergeCell ref="D150:D152"/>
    <mergeCell ref="E150:E152"/>
    <mergeCell ref="F150:F152"/>
    <mergeCell ref="A147:A149"/>
    <mergeCell ref="B147:B149"/>
    <mergeCell ref="C147:C149"/>
    <mergeCell ref="D147:D149"/>
    <mergeCell ref="E147:E149"/>
    <mergeCell ref="F147:F149"/>
    <mergeCell ref="A144:A146"/>
    <mergeCell ref="B144:B146"/>
    <mergeCell ref="C144:C146"/>
    <mergeCell ref="D144:D146"/>
    <mergeCell ref="E144:E146"/>
    <mergeCell ref="F144:F146"/>
    <mergeCell ref="F138:F140"/>
    <mergeCell ref="A141:A143"/>
    <mergeCell ref="B141:B143"/>
    <mergeCell ref="C141:C143"/>
    <mergeCell ref="D141:D143"/>
    <mergeCell ref="E141:E143"/>
    <mergeCell ref="F141:F143"/>
    <mergeCell ref="B135:B137"/>
    <mergeCell ref="C135:C137"/>
    <mergeCell ref="D135:D137"/>
    <mergeCell ref="E135:E137"/>
    <mergeCell ref="F135:F137"/>
    <mergeCell ref="A138:A140"/>
    <mergeCell ref="B138:B140"/>
    <mergeCell ref="C138:C140"/>
    <mergeCell ref="D138:D140"/>
    <mergeCell ref="E138:E140"/>
    <mergeCell ref="B129:B131"/>
    <mergeCell ref="C129:C131"/>
    <mergeCell ref="D129:D131"/>
    <mergeCell ref="E129:E131"/>
    <mergeCell ref="F129:F131"/>
    <mergeCell ref="B132:B134"/>
    <mergeCell ref="C132:C134"/>
    <mergeCell ref="D132:D134"/>
    <mergeCell ref="E132:E134"/>
    <mergeCell ref="F132:F134"/>
    <mergeCell ref="B123:B125"/>
    <mergeCell ref="C123:C125"/>
    <mergeCell ref="D123:D125"/>
    <mergeCell ref="E123:E125"/>
    <mergeCell ref="F123:F125"/>
    <mergeCell ref="B126:B128"/>
    <mergeCell ref="C126:C128"/>
    <mergeCell ref="D126:D128"/>
    <mergeCell ref="E126:E128"/>
    <mergeCell ref="F126:F128"/>
    <mergeCell ref="F107:F109"/>
    <mergeCell ref="B110:B112"/>
    <mergeCell ref="C110:C112"/>
    <mergeCell ref="D110:D112"/>
    <mergeCell ref="B120:B122"/>
    <mergeCell ref="C120:C122"/>
    <mergeCell ref="D120:D122"/>
    <mergeCell ref="E120:E122"/>
    <mergeCell ref="F120:F122"/>
    <mergeCell ref="F110:F112"/>
    <mergeCell ref="E107:E109"/>
    <mergeCell ref="B104:B106"/>
    <mergeCell ref="C104:C106"/>
    <mergeCell ref="D104:D106"/>
    <mergeCell ref="B107:B109"/>
    <mergeCell ref="C107:C109"/>
    <mergeCell ref="D107:D109"/>
    <mergeCell ref="B98:B100"/>
    <mergeCell ref="C98:C100"/>
    <mergeCell ref="D98:D100"/>
    <mergeCell ref="F98:F100"/>
    <mergeCell ref="B101:B103"/>
    <mergeCell ref="C101:C103"/>
    <mergeCell ref="D101:D103"/>
    <mergeCell ref="A95:A97"/>
    <mergeCell ref="B95:B97"/>
    <mergeCell ref="C95:C97"/>
    <mergeCell ref="D95:D97"/>
    <mergeCell ref="E95:E97"/>
    <mergeCell ref="F95:F97"/>
    <mergeCell ref="A107:A109"/>
    <mergeCell ref="A104:A106"/>
    <mergeCell ref="A101:A103"/>
    <mergeCell ref="A98:A100"/>
    <mergeCell ref="F104:F106"/>
    <mergeCell ref="E104:E106"/>
    <mergeCell ref="F101:F103"/>
    <mergeCell ref="E101:E103"/>
    <mergeCell ref="E98:E100"/>
    <mergeCell ref="A92:A94"/>
    <mergeCell ref="B92:B94"/>
    <mergeCell ref="C92:C94"/>
    <mergeCell ref="D92:D94"/>
    <mergeCell ref="E92:E94"/>
    <mergeCell ref="F92:F94"/>
    <mergeCell ref="A89:A91"/>
    <mergeCell ref="B89:B91"/>
    <mergeCell ref="C89:C91"/>
    <mergeCell ref="D89:D91"/>
    <mergeCell ref="E89:E91"/>
    <mergeCell ref="F89:F91"/>
    <mergeCell ref="A86:A88"/>
    <mergeCell ref="B86:B88"/>
    <mergeCell ref="C86:C88"/>
    <mergeCell ref="D86:D88"/>
    <mergeCell ref="E86:E88"/>
    <mergeCell ref="F86:F88"/>
    <mergeCell ref="A83:A85"/>
    <mergeCell ref="B83:B85"/>
    <mergeCell ref="C83:C85"/>
    <mergeCell ref="D83:D85"/>
    <mergeCell ref="E83:E85"/>
    <mergeCell ref="F83:F85"/>
    <mergeCell ref="A80:A82"/>
    <mergeCell ref="B80:B82"/>
    <mergeCell ref="C80:C82"/>
    <mergeCell ref="D80:D82"/>
    <mergeCell ref="E80:E82"/>
    <mergeCell ref="F80:F82"/>
    <mergeCell ref="A77:A79"/>
    <mergeCell ref="B77:B79"/>
    <mergeCell ref="C77:C79"/>
    <mergeCell ref="D77:D79"/>
    <mergeCell ref="E77:E79"/>
    <mergeCell ref="F77:F79"/>
    <mergeCell ref="A74:A76"/>
    <mergeCell ref="B74:B76"/>
    <mergeCell ref="C74:C76"/>
    <mergeCell ref="D74:D76"/>
    <mergeCell ref="E74:E76"/>
    <mergeCell ref="F74:F76"/>
    <mergeCell ref="A71:A73"/>
    <mergeCell ref="B71:B73"/>
    <mergeCell ref="C71:C73"/>
    <mergeCell ref="D71:D73"/>
    <mergeCell ref="E71:E73"/>
    <mergeCell ref="F71:F73"/>
    <mergeCell ref="A68:A70"/>
    <mergeCell ref="B68:B70"/>
    <mergeCell ref="C68:C70"/>
    <mergeCell ref="D68:D70"/>
    <mergeCell ref="E68:E70"/>
    <mergeCell ref="F68:F70"/>
    <mergeCell ref="A65:A67"/>
    <mergeCell ref="B65:B67"/>
    <mergeCell ref="C65:C67"/>
    <mergeCell ref="D65:D67"/>
    <mergeCell ref="E65:E67"/>
    <mergeCell ref="F65:F67"/>
    <mergeCell ref="A62:A64"/>
    <mergeCell ref="B62:B64"/>
    <mergeCell ref="C62:C64"/>
    <mergeCell ref="D62:D64"/>
    <mergeCell ref="E62:E64"/>
    <mergeCell ref="F62:F64"/>
    <mergeCell ref="A59:A61"/>
    <mergeCell ref="B59:B61"/>
    <mergeCell ref="C59:C61"/>
    <mergeCell ref="D59:D61"/>
    <mergeCell ref="E59:E61"/>
    <mergeCell ref="F59:F61"/>
    <mergeCell ref="A56:A58"/>
    <mergeCell ref="B56:B58"/>
    <mergeCell ref="C56:C58"/>
    <mergeCell ref="D56:D58"/>
    <mergeCell ref="E56:E58"/>
    <mergeCell ref="F56:F58"/>
    <mergeCell ref="A53:A55"/>
    <mergeCell ref="B53:B55"/>
    <mergeCell ref="C53:C55"/>
    <mergeCell ref="D53:D55"/>
    <mergeCell ref="E53:E55"/>
    <mergeCell ref="F53:F55"/>
    <mergeCell ref="A50:A52"/>
    <mergeCell ref="B50:B52"/>
    <mergeCell ref="C50:C52"/>
    <mergeCell ref="D50:D52"/>
    <mergeCell ref="E50:E52"/>
    <mergeCell ref="F50:F52"/>
    <mergeCell ref="A47:A49"/>
    <mergeCell ref="B47:B49"/>
    <mergeCell ref="C47:C49"/>
    <mergeCell ref="D47:D49"/>
    <mergeCell ref="E47:E49"/>
    <mergeCell ref="F47:F49"/>
    <mergeCell ref="A44:A46"/>
    <mergeCell ref="B44:B46"/>
    <mergeCell ref="C44:C46"/>
    <mergeCell ref="D44:D46"/>
    <mergeCell ref="E44:E46"/>
    <mergeCell ref="F44:F46"/>
    <mergeCell ref="A41:A43"/>
    <mergeCell ref="B41:B43"/>
    <mergeCell ref="C41:C43"/>
    <mergeCell ref="D41:D43"/>
    <mergeCell ref="E41:E43"/>
    <mergeCell ref="F41:F43"/>
    <mergeCell ref="A38:A40"/>
    <mergeCell ref="B38:B40"/>
    <mergeCell ref="C38:C40"/>
    <mergeCell ref="D38:D40"/>
    <mergeCell ref="E38:E40"/>
    <mergeCell ref="F38:F40"/>
    <mergeCell ref="A35:A37"/>
    <mergeCell ref="B35:B37"/>
    <mergeCell ref="C35:C37"/>
    <mergeCell ref="D35:D37"/>
    <mergeCell ref="E35:E37"/>
    <mergeCell ref="F35:F37"/>
    <mergeCell ref="A32:A34"/>
    <mergeCell ref="B32:B34"/>
    <mergeCell ref="C32:C34"/>
    <mergeCell ref="D32:D34"/>
    <mergeCell ref="E32:E34"/>
    <mergeCell ref="F32:F34"/>
    <mergeCell ref="A29:A31"/>
    <mergeCell ref="B29:B31"/>
    <mergeCell ref="C29:C31"/>
    <mergeCell ref="D29:D31"/>
    <mergeCell ref="E29:E31"/>
    <mergeCell ref="F29:F31"/>
    <mergeCell ref="A26:A28"/>
    <mergeCell ref="B26:B28"/>
    <mergeCell ref="C26:C28"/>
    <mergeCell ref="D26:D28"/>
    <mergeCell ref="E26:E28"/>
    <mergeCell ref="F26:F28"/>
    <mergeCell ref="A23:A25"/>
    <mergeCell ref="B23:B25"/>
    <mergeCell ref="C23:C25"/>
    <mergeCell ref="D23:D25"/>
    <mergeCell ref="E23:E25"/>
    <mergeCell ref="F23:F25"/>
    <mergeCell ref="A20:A22"/>
    <mergeCell ref="B20:B22"/>
    <mergeCell ref="C20:C22"/>
    <mergeCell ref="D20:D22"/>
    <mergeCell ref="E20:E22"/>
    <mergeCell ref="F20:F22"/>
    <mergeCell ref="A17:A19"/>
    <mergeCell ref="B17:B19"/>
    <mergeCell ref="C17:C19"/>
    <mergeCell ref="D17:D19"/>
    <mergeCell ref="E17:E19"/>
    <mergeCell ref="F17:F19"/>
    <mergeCell ref="A14:A16"/>
    <mergeCell ref="B14:B16"/>
    <mergeCell ref="C14:C16"/>
    <mergeCell ref="D14:D16"/>
    <mergeCell ref="E14:E16"/>
    <mergeCell ref="F14:F16"/>
    <mergeCell ref="A2:A4"/>
    <mergeCell ref="B2:B4"/>
    <mergeCell ref="C2:C4"/>
    <mergeCell ref="D2:D4"/>
    <mergeCell ref="E2:E4"/>
    <mergeCell ref="F2:F4"/>
    <mergeCell ref="A11:A13"/>
    <mergeCell ref="B11:B13"/>
    <mergeCell ref="C11:C13"/>
    <mergeCell ref="D11:D13"/>
    <mergeCell ref="E11:E13"/>
    <mergeCell ref="F11:F13"/>
    <mergeCell ref="A8:A10"/>
    <mergeCell ref="B8:B10"/>
    <mergeCell ref="C8:C10"/>
    <mergeCell ref="D8:D10"/>
    <mergeCell ref="E8:E10"/>
    <mergeCell ref="F8:F10"/>
    <mergeCell ref="A5:A7"/>
    <mergeCell ref="B5:B7"/>
    <mergeCell ref="C5:C7"/>
    <mergeCell ref="D5:D7"/>
    <mergeCell ref="E5:E7"/>
    <mergeCell ref="F5:F7"/>
  </mergeCells>
  <pageMargins left="0.7" right="0.7" top="0.75" bottom="0.75" header="0.3" footer="0.3"/>
  <pageSetup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Nayeli</dc:creator>
  <cp:lastModifiedBy>CCJ Servicio Social</cp:lastModifiedBy>
  <dcterms:created xsi:type="dcterms:W3CDTF">2018-10-22T18:27:27Z</dcterms:created>
  <dcterms:modified xsi:type="dcterms:W3CDTF">2018-10-30T08:52:42Z</dcterms:modified>
</cp:coreProperties>
</file>