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TRANSPARENCIA 2016 COMPLETO\TRANSPARENCIA 2016 completo\"/>
    </mc:Choice>
  </mc:AlternateContent>
  <bookViews>
    <workbookView xWindow="0" yWindow="0" windowWidth="20490" windowHeight="7545"/>
  </bookViews>
  <sheets>
    <sheet name="Hoja1" sheetId="1" r:id="rId1"/>
  </sheets>
  <definedNames>
    <definedName name="_xlnm._FilterDatabase" localSheetId="0" hidden="1">Hoja1!$A$1:$H$1541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24" i="1" l="1"/>
  <c r="C424" i="1"/>
  <c r="D454" i="1"/>
  <c r="D466" i="1"/>
  <c r="C466" i="1"/>
  <c r="C454" i="1"/>
  <c r="C445" i="1"/>
  <c r="D445" i="1"/>
  <c r="D442" i="1"/>
  <c r="C442" i="1"/>
  <c r="D433" i="1"/>
  <c r="C433" i="1"/>
  <c r="D427" i="1"/>
  <c r="C427" i="1"/>
  <c r="D421" i="1"/>
  <c r="C421" i="1"/>
  <c r="D418" i="1"/>
  <c r="C418" i="1"/>
  <c r="C415" i="1"/>
  <c r="D415" i="1"/>
  <c r="D412" i="1"/>
  <c r="D400" i="1"/>
  <c r="C412" i="1"/>
  <c r="C400" i="1"/>
  <c r="B409" i="1" l="1"/>
  <c r="B406" i="1"/>
  <c r="B403" i="1"/>
  <c r="B400" i="1"/>
  <c r="G1510" i="1"/>
  <c r="G1501" i="1"/>
  <c r="G1365" i="1"/>
  <c r="G1004" i="1"/>
  <c r="H960" i="1"/>
  <c r="H946" i="1"/>
  <c r="H945" i="1"/>
  <c r="H178" i="1" l="1"/>
  <c r="G36" i="1" l="1"/>
</calcChain>
</file>

<file path=xl/comments1.xml><?xml version="1.0" encoding="utf-8"?>
<comments xmlns="http://schemas.openxmlformats.org/spreadsheetml/2006/main">
  <authors>
    <author>ccjcelaya</author>
    <author>carolina del toro herrera</author>
  </authors>
  <commentList>
    <comment ref="G124" authorId="0" shapeId="0">
      <text>
        <r>
          <rPr>
            <sz val="8"/>
            <color indexed="81"/>
            <rFont val="Tahoma"/>
            <family val="2"/>
          </rPr>
          <t xml:space="preserve">HOSPEDAJE
</t>
        </r>
      </text>
    </comment>
    <comment ref="H124" authorId="0" shapeId="0">
      <text>
        <r>
          <rPr>
            <sz val="8"/>
            <color indexed="81"/>
            <rFont val="Tahoma"/>
            <family val="2"/>
          </rPr>
          <t xml:space="preserve">AEREA
</t>
        </r>
      </text>
    </comment>
    <comment ref="G125" authorId="0" shapeId="0">
      <text>
        <r>
          <rPr>
            <sz val="8"/>
            <color indexed="81"/>
            <rFont val="Tahoma"/>
            <family val="2"/>
          </rPr>
          <t>COMIDA</t>
        </r>
        <r>
          <rPr>
            <sz val="8"/>
            <color indexed="81"/>
            <rFont val="Tahoma"/>
            <family val="2"/>
          </rPr>
          <t xml:space="preserve">
</t>
        </r>
      </text>
    </comment>
    <comment ref="H125" authorId="0" shapeId="0">
      <text>
        <r>
          <rPr>
            <sz val="8"/>
            <color indexed="81"/>
            <rFont val="Tahoma"/>
            <family val="2"/>
          </rPr>
          <t>TERRESTRE</t>
        </r>
        <r>
          <rPr>
            <sz val="8"/>
            <color indexed="81"/>
            <rFont val="Tahoma"/>
            <family val="2"/>
          </rPr>
          <t xml:space="preserve">
</t>
        </r>
      </text>
    </comment>
    <comment ref="H126" authorId="0" shapeId="0">
      <text>
        <r>
          <rPr>
            <sz val="8"/>
            <color indexed="81"/>
            <rFont val="Tahoma"/>
            <family val="2"/>
          </rPr>
          <t xml:space="preserve">LOCAL
</t>
        </r>
        <r>
          <rPr>
            <sz val="8"/>
            <color indexed="81"/>
            <rFont val="Tahoma"/>
            <family val="2"/>
          </rPr>
          <t xml:space="preserve">
</t>
        </r>
      </text>
    </comment>
    <comment ref="G127" authorId="0" shapeId="0">
      <text>
        <r>
          <rPr>
            <sz val="8"/>
            <color indexed="81"/>
            <rFont val="Tahoma"/>
            <family val="2"/>
          </rPr>
          <t xml:space="preserve">HOSPEDAJE
</t>
        </r>
      </text>
    </comment>
    <comment ref="H127" authorId="0" shapeId="0">
      <text>
        <r>
          <rPr>
            <sz val="8"/>
            <color indexed="81"/>
            <rFont val="Tahoma"/>
            <family val="2"/>
          </rPr>
          <t xml:space="preserve">AEREA
</t>
        </r>
      </text>
    </comment>
    <comment ref="G128" authorId="0" shapeId="0">
      <text>
        <r>
          <rPr>
            <sz val="8"/>
            <color indexed="81"/>
            <rFont val="Tahoma"/>
            <family val="2"/>
          </rPr>
          <t>COMIDA</t>
        </r>
        <r>
          <rPr>
            <sz val="8"/>
            <color indexed="81"/>
            <rFont val="Tahoma"/>
            <family val="2"/>
          </rPr>
          <t xml:space="preserve">
</t>
        </r>
      </text>
    </comment>
    <comment ref="H128" authorId="0" shapeId="0">
      <text>
        <r>
          <rPr>
            <sz val="8"/>
            <color indexed="81"/>
            <rFont val="Tahoma"/>
            <family val="2"/>
          </rPr>
          <t>TERRESTRE</t>
        </r>
        <r>
          <rPr>
            <sz val="8"/>
            <color indexed="81"/>
            <rFont val="Tahoma"/>
            <family val="2"/>
          </rPr>
          <t xml:space="preserve">
</t>
        </r>
      </text>
    </comment>
    <comment ref="H129" authorId="0" shapeId="0">
      <text>
        <r>
          <rPr>
            <sz val="8"/>
            <color indexed="81"/>
            <rFont val="Tahoma"/>
            <family val="2"/>
          </rPr>
          <t xml:space="preserve">LOCAL
</t>
        </r>
        <r>
          <rPr>
            <sz val="8"/>
            <color indexed="81"/>
            <rFont val="Tahoma"/>
            <family val="2"/>
          </rPr>
          <t xml:space="preserve">
</t>
        </r>
      </text>
    </comment>
    <comment ref="G130" authorId="0" shapeId="0">
      <text>
        <r>
          <rPr>
            <sz val="8"/>
            <color indexed="81"/>
            <rFont val="Tahoma"/>
            <family val="2"/>
          </rPr>
          <t xml:space="preserve">HOSPEDAJE
</t>
        </r>
      </text>
    </comment>
    <comment ref="H130" authorId="0" shapeId="0">
      <text>
        <r>
          <rPr>
            <sz val="8"/>
            <color indexed="81"/>
            <rFont val="Tahoma"/>
            <family val="2"/>
          </rPr>
          <t xml:space="preserve">AEREA
</t>
        </r>
      </text>
    </comment>
    <comment ref="G131" authorId="0" shapeId="0">
      <text>
        <r>
          <rPr>
            <sz val="8"/>
            <color indexed="81"/>
            <rFont val="Tahoma"/>
            <family val="2"/>
          </rPr>
          <t>COMIDA</t>
        </r>
        <r>
          <rPr>
            <sz val="8"/>
            <color indexed="81"/>
            <rFont val="Tahoma"/>
            <family val="2"/>
          </rPr>
          <t xml:space="preserve">
</t>
        </r>
      </text>
    </comment>
    <comment ref="H131" authorId="0" shapeId="0">
      <text>
        <r>
          <rPr>
            <sz val="8"/>
            <color indexed="81"/>
            <rFont val="Tahoma"/>
            <family val="2"/>
          </rPr>
          <t>TERRESTRE</t>
        </r>
        <r>
          <rPr>
            <sz val="8"/>
            <color indexed="81"/>
            <rFont val="Tahoma"/>
            <family val="2"/>
          </rPr>
          <t xml:space="preserve">
</t>
        </r>
      </text>
    </comment>
    <comment ref="H132" authorId="0" shapeId="0">
      <text>
        <r>
          <rPr>
            <sz val="8"/>
            <color indexed="81"/>
            <rFont val="Tahoma"/>
            <family val="2"/>
          </rPr>
          <t xml:space="preserve">LOCAL
</t>
        </r>
        <r>
          <rPr>
            <sz val="8"/>
            <color indexed="81"/>
            <rFont val="Tahoma"/>
            <family val="2"/>
          </rPr>
          <t xml:space="preserve">
</t>
        </r>
      </text>
    </comment>
    <comment ref="G133" authorId="0" shapeId="0">
      <text>
        <r>
          <rPr>
            <sz val="8"/>
            <color indexed="81"/>
            <rFont val="Tahoma"/>
            <family val="2"/>
          </rPr>
          <t xml:space="preserve">HOSPEDAJE
</t>
        </r>
      </text>
    </comment>
    <comment ref="H133" authorId="0" shapeId="0">
      <text>
        <r>
          <rPr>
            <sz val="8"/>
            <color indexed="81"/>
            <rFont val="Tahoma"/>
            <family val="2"/>
          </rPr>
          <t xml:space="preserve">AEREA
</t>
        </r>
      </text>
    </comment>
    <comment ref="G134" authorId="0" shapeId="0">
      <text>
        <r>
          <rPr>
            <sz val="8"/>
            <color indexed="81"/>
            <rFont val="Tahoma"/>
            <family val="2"/>
          </rPr>
          <t>COMIDA</t>
        </r>
        <r>
          <rPr>
            <sz val="8"/>
            <color indexed="81"/>
            <rFont val="Tahoma"/>
            <family val="2"/>
          </rPr>
          <t xml:space="preserve">
</t>
        </r>
      </text>
    </comment>
    <comment ref="H134" authorId="0" shapeId="0">
      <text>
        <r>
          <rPr>
            <sz val="8"/>
            <color indexed="81"/>
            <rFont val="Tahoma"/>
            <family val="2"/>
          </rPr>
          <t>TERRESTRE</t>
        </r>
        <r>
          <rPr>
            <sz val="8"/>
            <color indexed="81"/>
            <rFont val="Tahoma"/>
            <family val="2"/>
          </rPr>
          <t xml:space="preserve">
</t>
        </r>
      </text>
    </comment>
    <comment ref="H135" authorId="0" shapeId="0">
      <text>
        <r>
          <rPr>
            <sz val="8"/>
            <color indexed="81"/>
            <rFont val="Tahoma"/>
            <family val="2"/>
          </rPr>
          <t xml:space="preserve">LOCAL
</t>
        </r>
        <r>
          <rPr>
            <sz val="8"/>
            <color indexed="81"/>
            <rFont val="Tahoma"/>
            <family val="2"/>
          </rPr>
          <t xml:space="preserve">
</t>
        </r>
      </text>
    </comment>
    <comment ref="G610" authorId="1" shapeId="0">
      <text>
        <r>
          <rPr>
            <b/>
            <sz val="9"/>
            <color indexed="81"/>
            <rFont val="Tahoma"/>
            <family val="2"/>
          </rPr>
          <t xml:space="preserve">CCJ: hospedaje
</t>
        </r>
        <r>
          <rPr>
            <sz val="9"/>
            <color indexed="81"/>
            <rFont val="Tahoma"/>
            <family val="2"/>
          </rPr>
          <t xml:space="preserve">
</t>
        </r>
      </text>
    </comment>
    <comment ref="H610" authorId="1" shapeId="0">
      <text>
        <r>
          <rPr>
            <b/>
            <sz val="9"/>
            <color indexed="81"/>
            <rFont val="Tahoma"/>
            <family val="2"/>
          </rPr>
          <t>CCJ: Insertar la cantidad por concepto de vuelos.</t>
        </r>
        <r>
          <rPr>
            <sz val="9"/>
            <color indexed="81"/>
            <rFont val="Tahoma"/>
            <family val="2"/>
          </rPr>
          <t xml:space="preserve">
</t>
        </r>
      </text>
    </comment>
    <comment ref="G611" authorId="1" shapeId="0">
      <text>
        <r>
          <rPr>
            <b/>
            <sz val="9"/>
            <color indexed="81"/>
            <rFont val="Tahoma"/>
            <family val="2"/>
          </rPr>
          <t>CCJ: Insertar la cantidad por concepto de alimentos.</t>
        </r>
        <r>
          <rPr>
            <sz val="9"/>
            <color indexed="81"/>
            <rFont val="Tahoma"/>
            <family val="2"/>
          </rPr>
          <t xml:space="preserve">
</t>
        </r>
      </text>
    </comment>
    <comment ref="H612"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613" authorId="1" shapeId="0">
      <text>
        <r>
          <rPr>
            <b/>
            <sz val="9"/>
            <color indexed="81"/>
            <rFont val="Tahoma"/>
            <family val="2"/>
          </rPr>
          <t>CCJ: Insertar la cantidad por concepto  de hospedaje.</t>
        </r>
        <r>
          <rPr>
            <sz val="9"/>
            <color indexed="81"/>
            <rFont val="Tahoma"/>
            <family val="2"/>
          </rPr>
          <t xml:space="preserve">
</t>
        </r>
      </text>
    </comment>
    <comment ref="H613" authorId="1" shapeId="0">
      <text>
        <r>
          <rPr>
            <b/>
            <sz val="9"/>
            <color indexed="81"/>
            <rFont val="Tahoma"/>
            <family val="2"/>
          </rPr>
          <t>CCJ: Insertar la cantidad por concepto de vuelos.</t>
        </r>
        <r>
          <rPr>
            <sz val="9"/>
            <color indexed="81"/>
            <rFont val="Tahoma"/>
            <family val="2"/>
          </rPr>
          <t xml:space="preserve">
</t>
        </r>
      </text>
    </comment>
    <comment ref="G614" authorId="1" shapeId="0">
      <text>
        <r>
          <rPr>
            <b/>
            <sz val="9"/>
            <color indexed="81"/>
            <rFont val="Tahoma"/>
            <family val="2"/>
          </rPr>
          <t>CCJ: Insertar la cantidad por concepto de alimentos.</t>
        </r>
        <r>
          <rPr>
            <sz val="9"/>
            <color indexed="81"/>
            <rFont val="Tahoma"/>
            <family val="2"/>
          </rPr>
          <t xml:space="preserve">
</t>
        </r>
      </text>
    </comment>
    <comment ref="H615"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36" authorId="1" shapeId="0">
      <text>
        <r>
          <rPr>
            <b/>
            <sz val="9"/>
            <color indexed="81"/>
            <rFont val="Tahoma"/>
            <family val="2"/>
          </rPr>
          <t>CCJ: Insertar la cantidad por concepto  de hospedaje.</t>
        </r>
        <r>
          <rPr>
            <sz val="9"/>
            <color indexed="81"/>
            <rFont val="Tahoma"/>
            <family val="2"/>
          </rPr>
          <t xml:space="preserve">
</t>
        </r>
      </text>
    </comment>
    <comment ref="H1136" authorId="1" shapeId="0">
      <text>
        <r>
          <rPr>
            <b/>
            <sz val="9"/>
            <color indexed="81"/>
            <rFont val="Tahoma"/>
            <family val="2"/>
          </rPr>
          <t>CCJ: Insertar la cantidad por concepto de vuelos.</t>
        </r>
        <r>
          <rPr>
            <sz val="9"/>
            <color indexed="81"/>
            <rFont val="Tahoma"/>
            <family val="2"/>
          </rPr>
          <t xml:space="preserve">
</t>
        </r>
      </text>
    </comment>
    <comment ref="G1137" authorId="1" shapeId="0">
      <text>
        <r>
          <rPr>
            <b/>
            <sz val="9"/>
            <color indexed="81"/>
            <rFont val="Tahoma"/>
            <family val="2"/>
          </rPr>
          <t>CCJ: Insertar la cantidad por concepto de alimentos.</t>
        </r>
        <r>
          <rPr>
            <sz val="9"/>
            <color indexed="81"/>
            <rFont val="Tahoma"/>
            <family val="2"/>
          </rPr>
          <t xml:space="preserve">
</t>
        </r>
      </text>
    </comment>
    <comment ref="H1137"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38" authorId="1" shapeId="0">
      <text>
        <r>
          <rPr>
            <b/>
            <sz val="9"/>
            <color indexed="81"/>
            <rFont val="Tahoma"/>
            <family val="2"/>
          </rPr>
          <t>CCJ: Insertar la cantidad por concepto  de hospedaje.</t>
        </r>
        <r>
          <rPr>
            <sz val="9"/>
            <color indexed="81"/>
            <rFont val="Tahoma"/>
            <family val="2"/>
          </rPr>
          <t xml:space="preserve">
</t>
        </r>
      </text>
    </comment>
    <comment ref="H1138" authorId="1" shapeId="0">
      <text>
        <r>
          <rPr>
            <b/>
            <sz val="9"/>
            <color indexed="81"/>
            <rFont val="Tahoma"/>
            <family val="2"/>
          </rPr>
          <t>CCJ: Insertar la cantidad por concepto de vuelos.</t>
        </r>
        <r>
          <rPr>
            <sz val="9"/>
            <color indexed="81"/>
            <rFont val="Tahoma"/>
            <family val="2"/>
          </rPr>
          <t xml:space="preserve">
</t>
        </r>
      </text>
    </comment>
    <comment ref="G1139" authorId="1" shapeId="0">
      <text>
        <r>
          <rPr>
            <b/>
            <sz val="9"/>
            <color indexed="81"/>
            <rFont val="Tahoma"/>
            <family val="2"/>
          </rPr>
          <t>CCJ: Insertar la cantidad por concepto de alimentos.</t>
        </r>
        <r>
          <rPr>
            <sz val="9"/>
            <color indexed="81"/>
            <rFont val="Tahoma"/>
            <family val="2"/>
          </rPr>
          <t xml:space="preserve">
</t>
        </r>
      </text>
    </comment>
    <comment ref="H1139"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40" authorId="1" shapeId="0">
      <text>
        <r>
          <rPr>
            <b/>
            <sz val="9"/>
            <color indexed="81"/>
            <rFont val="Tahoma"/>
            <family val="2"/>
          </rPr>
          <t>CCJ: Insertar la cantidad por concepto  de hospedaje.</t>
        </r>
        <r>
          <rPr>
            <sz val="9"/>
            <color indexed="81"/>
            <rFont val="Tahoma"/>
            <family val="2"/>
          </rPr>
          <t xml:space="preserve">
</t>
        </r>
      </text>
    </comment>
    <comment ref="H1140" authorId="1" shapeId="0">
      <text>
        <r>
          <rPr>
            <b/>
            <sz val="9"/>
            <color indexed="81"/>
            <rFont val="Tahoma"/>
            <family val="2"/>
          </rPr>
          <t>CCJ: Insertar la cantidad por concepto de vuelos.</t>
        </r>
        <r>
          <rPr>
            <sz val="9"/>
            <color indexed="81"/>
            <rFont val="Tahoma"/>
            <family val="2"/>
          </rPr>
          <t xml:space="preserve">
</t>
        </r>
      </text>
    </comment>
    <comment ref="G1141" authorId="1" shapeId="0">
      <text>
        <r>
          <rPr>
            <b/>
            <sz val="9"/>
            <color indexed="81"/>
            <rFont val="Tahoma"/>
            <family val="2"/>
          </rPr>
          <t>CCJ: Insertar la cantidad por concepto de alimentos.</t>
        </r>
        <r>
          <rPr>
            <sz val="9"/>
            <color indexed="81"/>
            <rFont val="Tahoma"/>
            <family val="2"/>
          </rPr>
          <t xml:space="preserve">
</t>
        </r>
      </text>
    </comment>
    <comment ref="H1141"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42" authorId="1" shapeId="0">
      <text>
        <r>
          <rPr>
            <b/>
            <sz val="9"/>
            <color indexed="81"/>
            <rFont val="Tahoma"/>
            <family val="2"/>
          </rPr>
          <t>CCJ: Insertar la cantidad por concepto  de hospedaje.</t>
        </r>
        <r>
          <rPr>
            <sz val="9"/>
            <color indexed="81"/>
            <rFont val="Tahoma"/>
            <family val="2"/>
          </rPr>
          <t xml:space="preserve">
</t>
        </r>
      </text>
    </comment>
    <comment ref="H1142" authorId="1" shapeId="0">
      <text>
        <r>
          <rPr>
            <b/>
            <sz val="9"/>
            <color indexed="81"/>
            <rFont val="Tahoma"/>
            <family val="2"/>
          </rPr>
          <t>CCJ: Insertar la cantidad por concepto de vuelos.</t>
        </r>
        <r>
          <rPr>
            <sz val="9"/>
            <color indexed="81"/>
            <rFont val="Tahoma"/>
            <family val="2"/>
          </rPr>
          <t xml:space="preserve">
</t>
        </r>
      </text>
    </comment>
    <comment ref="G1143" authorId="1" shapeId="0">
      <text>
        <r>
          <rPr>
            <b/>
            <sz val="9"/>
            <color indexed="81"/>
            <rFont val="Tahoma"/>
            <family val="2"/>
          </rPr>
          <t>CCJ: Insertar la cantidad por concepto de alimentos.</t>
        </r>
        <r>
          <rPr>
            <sz val="9"/>
            <color indexed="81"/>
            <rFont val="Tahoma"/>
            <family val="2"/>
          </rPr>
          <t xml:space="preserve">
</t>
        </r>
      </text>
    </comment>
    <comment ref="H1143"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44" authorId="1" shapeId="0">
      <text>
        <r>
          <rPr>
            <b/>
            <sz val="9"/>
            <color indexed="81"/>
            <rFont val="Tahoma"/>
            <family val="2"/>
          </rPr>
          <t>CCJ: Insertar la cantidad por concepto  de hospedaje.</t>
        </r>
        <r>
          <rPr>
            <sz val="9"/>
            <color indexed="81"/>
            <rFont val="Tahoma"/>
            <family val="2"/>
          </rPr>
          <t xml:space="preserve">
</t>
        </r>
      </text>
    </comment>
    <comment ref="H1144" authorId="1" shapeId="0">
      <text>
        <r>
          <rPr>
            <b/>
            <sz val="9"/>
            <color indexed="81"/>
            <rFont val="Tahoma"/>
            <family val="2"/>
          </rPr>
          <t>CCJ: Insertar la cantidad por concepto de vuelos.</t>
        </r>
        <r>
          <rPr>
            <sz val="9"/>
            <color indexed="81"/>
            <rFont val="Tahoma"/>
            <family val="2"/>
          </rPr>
          <t xml:space="preserve">
</t>
        </r>
      </text>
    </comment>
    <comment ref="G1145" authorId="1" shapeId="0">
      <text>
        <r>
          <rPr>
            <b/>
            <sz val="9"/>
            <color indexed="81"/>
            <rFont val="Tahoma"/>
            <family val="2"/>
          </rPr>
          <t>CCJ: Insertar la cantidad por concepto de alimentos.</t>
        </r>
        <r>
          <rPr>
            <sz val="9"/>
            <color indexed="81"/>
            <rFont val="Tahoma"/>
            <family val="2"/>
          </rPr>
          <t xml:space="preserve">
</t>
        </r>
      </text>
    </comment>
    <comment ref="H1145"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46" authorId="1" shapeId="0">
      <text>
        <r>
          <rPr>
            <b/>
            <sz val="9"/>
            <color indexed="81"/>
            <rFont val="Tahoma"/>
            <family val="2"/>
          </rPr>
          <t>CCJ: Insertar la cantidad por concepto  de hospedaje.</t>
        </r>
        <r>
          <rPr>
            <sz val="9"/>
            <color indexed="81"/>
            <rFont val="Tahoma"/>
            <family val="2"/>
          </rPr>
          <t xml:space="preserve">
</t>
        </r>
      </text>
    </comment>
    <comment ref="H1146" authorId="1" shapeId="0">
      <text>
        <r>
          <rPr>
            <b/>
            <sz val="9"/>
            <color indexed="81"/>
            <rFont val="Tahoma"/>
            <family val="2"/>
          </rPr>
          <t>CCJ: Insertar la cantidad por concepto de vuelos.</t>
        </r>
        <r>
          <rPr>
            <sz val="9"/>
            <color indexed="81"/>
            <rFont val="Tahoma"/>
            <family val="2"/>
          </rPr>
          <t xml:space="preserve">
</t>
        </r>
      </text>
    </comment>
    <comment ref="G1147" authorId="1" shapeId="0">
      <text>
        <r>
          <rPr>
            <b/>
            <sz val="9"/>
            <color indexed="81"/>
            <rFont val="Tahoma"/>
            <family val="2"/>
          </rPr>
          <t>CCJ: Insertar la cantidad por concepto de alimentos.</t>
        </r>
        <r>
          <rPr>
            <sz val="9"/>
            <color indexed="81"/>
            <rFont val="Tahoma"/>
            <family val="2"/>
          </rPr>
          <t xml:space="preserve">
</t>
        </r>
      </text>
    </comment>
    <comment ref="H1147"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48" authorId="1" shapeId="0">
      <text>
        <r>
          <rPr>
            <b/>
            <sz val="9"/>
            <color indexed="81"/>
            <rFont val="Tahoma"/>
            <family val="2"/>
          </rPr>
          <t>CCJ: Insertar la cantidad por concepto  de hospedaje.</t>
        </r>
        <r>
          <rPr>
            <sz val="9"/>
            <color indexed="81"/>
            <rFont val="Tahoma"/>
            <family val="2"/>
          </rPr>
          <t xml:space="preserve">
</t>
        </r>
      </text>
    </comment>
    <comment ref="H1148" authorId="1" shapeId="0">
      <text>
        <r>
          <rPr>
            <b/>
            <sz val="9"/>
            <color indexed="81"/>
            <rFont val="Tahoma"/>
            <family val="2"/>
          </rPr>
          <t>CCJ: Insertar la cantidad por concepto de vuelos.</t>
        </r>
        <r>
          <rPr>
            <sz val="9"/>
            <color indexed="81"/>
            <rFont val="Tahoma"/>
            <family val="2"/>
          </rPr>
          <t xml:space="preserve">
</t>
        </r>
      </text>
    </comment>
    <comment ref="G1149" authorId="1" shapeId="0">
      <text>
        <r>
          <rPr>
            <b/>
            <sz val="9"/>
            <color indexed="81"/>
            <rFont val="Tahoma"/>
            <family val="2"/>
          </rPr>
          <t>CCJ: Insertar la cantidad por concepto de alimentos.</t>
        </r>
        <r>
          <rPr>
            <sz val="9"/>
            <color indexed="81"/>
            <rFont val="Tahoma"/>
            <family val="2"/>
          </rPr>
          <t xml:space="preserve">
</t>
        </r>
      </text>
    </comment>
    <comment ref="H1149"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50" authorId="1" shapeId="0">
      <text>
        <r>
          <rPr>
            <b/>
            <sz val="9"/>
            <color indexed="81"/>
            <rFont val="Tahoma"/>
            <family val="2"/>
          </rPr>
          <t>CCJ: Insertar la cantidad por concepto  de hospedaje.</t>
        </r>
        <r>
          <rPr>
            <sz val="9"/>
            <color indexed="81"/>
            <rFont val="Tahoma"/>
            <family val="2"/>
          </rPr>
          <t xml:space="preserve">
</t>
        </r>
      </text>
    </comment>
    <comment ref="H1150" authorId="1" shapeId="0">
      <text>
        <r>
          <rPr>
            <b/>
            <sz val="9"/>
            <color indexed="81"/>
            <rFont val="Tahoma"/>
            <family val="2"/>
          </rPr>
          <t>CCJ: Insertar la cantidad por concepto de vuelos.</t>
        </r>
        <r>
          <rPr>
            <sz val="9"/>
            <color indexed="81"/>
            <rFont val="Tahoma"/>
            <family val="2"/>
          </rPr>
          <t xml:space="preserve">
</t>
        </r>
      </text>
    </comment>
    <comment ref="G1151" authorId="1" shapeId="0">
      <text>
        <r>
          <rPr>
            <b/>
            <sz val="9"/>
            <color indexed="81"/>
            <rFont val="Tahoma"/>
            <family val="2"/>
          </rPr>
          <t>CCJ: Insertar la cantidad por concepto de alimentos.</t>
        </r>
        <r>
          <rPr>
            <sz val="9"/>
            <color indexed="81"/>
            <rFont val="Tahoma"/>
            <family val="2"/>
          </rPr>
          <t xml:space="preserve">
</t>
        </r>
      </text>
    </comment>
    <comment ref="H1151"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52" authorId="1" shapeId="0">
      <text>
        <r>
          <rPr>
            <b/>
            <sz val="9"/>
            <color indexed="81"/>
            <rFont val="Tahoma"/>
            <family val="2"/>
          </rPr>
          <t>CCJ: Insertar la cantidad por concepto  de hospedaje.</t>
        </r>
        <r>
          <rPr>
            <sz val="9"/>
            <color indexed="81"/>
            <rFont val="Tahoma"/>
            <family val="2"/>
          </rPr>
          <t xml:space="preserve">
</t>
        </r>
      </text>
    </comment>
    <comment ref="H1152" authorId="1" shapeId="0">
      <text>
        <r>
          <rPr>
            <b/>
            <sz val="9"/>
            <color indexed="81"/>
            <rFont val="Tahoma"/>
            <family val="2"/>
          </rPr>
          <t>CCJ: Insertar la cantidad por concepto de vuelos.</t>
        </r>
        <r>
          <rPr>
            <sz val="9"/>
            <color indexed="81"/>
            <rFont val="Tahoma"/>
            <family val="2"/>
          </rPr>
          <t xml:space="preserve">
</t>
        </r>
      </text>
    </comment>
    <comment ref="G1153" authorId="1" shapeId="0">
      <text>
        <r>
          <rPr>
            <b/>
            <sz val="9"/>
            <color indexed="81"/>
            <rFont val="Tahoma"/>
            <family val="2"/>
          </rPr>
          <t>CCJ: Insertar la cantidad por concepto de alimentos.</t>
        </r>
        <r>
          <rPr>
            <sz val="9"/>
            <color indexed="81"/>
            <rFont val="Tahoma"/>
            <family val="2"/>
          </rPr>
          <t xml:space="preserve">
</t>
        </r>
      </text>
    </comment>
    <comment ref="H1153"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1154" authorId="1" shapeId="0">
      <text>
        <r>
          <rPr>
            <b/>
            <sz val="9"/>
            <color indexed="81"/>
            <rFont val="Tahoma"/>
            <family val="2"/>
          </rPr>
          <t>CCJ: Insertar la cantidad por concepto  de hospedaje.</t>
        </r>
        <r>
          <rPr>
            <sz val="9"/>
            <color indexed="81"/>
            <rFont val="Tahoma"/>
            <family val="2"/>
          </rPr>
          <t xml:space="preserve">
</t>
        </r>
      </text>
    </comment>
    <comment ref="H1154" authorId="1" shapeId="0">
      <text>
        <r>
          <rPr>
            <b/>
            <sz val="9"/>
            <color indexed="81"/>
            <rFont val="Tahoma"/>
            <family val="2"/>
          </rPr>
          <t>CCJ: Insertar la cantidad por concepto de vuelos.</t>
        </r>
        <r>
          <rPr>
            <sz val="9"/>
            <color indexed="81"/>
            <rFont val="Tahoma"/>
            <family val="2"/>
          </rPr>
          <t xml:space="preserve">
</t>
        </r>
      </text>
    </comment>
    <comment ref="G1155" authorId="1" shapeId="0">
      <text>
        <r>
          <rPr>
            <b/>
            <sz val="9"/>
            <color indexed="81"/>
            <rFont val="Tahoma"/>
            <family val="2"/>
          </rPr>
          <t>CCJ: Insertar la cantidad por concepto de alimentos.</t>
        </r>
        <r>
          <rPr>
            <sz val="9"/>
            <color indexed="81"/>
            <rFont val="Tahoma"/>
            <family val="2"/>
          </rPr>
          <t xml:space="preserve">
</t>
        </r>
      </text>
    </comment>
    <comment ref="H1155"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List>
</comments>
</file>

<file path=xl/sharedStrings.xml><?xml version="1.0" encoding="utf-8"?>
<sst xmlns="http://schemas.openxmlformats.org/spreadsheetml/2006/main" count="3875" uniqueCount="1707">
  <si>
    <t>No. de Solicitud</t>
  </si>
  <si>
    <t>Nombre del disertante</t>
  </si>
  <si>
    <t>Nombre del evento</t>
  </si>
  <si>
    <t>Tema a tratar</t>
  </si>
  <si>
    <t>Casa de la Cultura Jurídica</t>
  </si>
  <si>
    <t>Días de Participación</t>
  </si>
  <si>
    <t>Costo de Hospedaje y Alimentos</t>
  </si>
  <si>
    <t>Costo de Transportación</t>
  </si>
  <si>
    <t>ACA-E-76</t>
  </si>
  <si>
    <t>JUEZA ILIANA FABRICIA CONTRERAS PERALES</t>
  </si>
  <si>
    <t xml:space="preserve">DIPLOMADO JUICIO DE AMPARO </t>
  </si>
  <si>
    <t>MÓDULO III (PARTE III)</t>
  </si>
  <si>
    <t>02 Y 03 DE SEPTIEMBRE DE 2016</t>
  </si>
  <si>
    <t>ACA-E-77</t>
  </si>
  <si>
    <t>MTRO. ALBERTO SIERRA ABRAJAN</t>
  </si>
  <si>
    <t>MARTES DE CRÓNICAS  "CINE DEBATE BUDA EXPLOTO POR VERGUENZA"</t>
  </si>
  <si>
    <t>06 DE SEPTIEMBRE DE 2016</t>
  </si>
  <si>
    <t>ACA-E-78</t>
  </si>
  <si>
    <t>MTRO. JULIO ALFONSO VERA MARQUEZ</t>
  </si>
  <si>
    <t>MÓDULO III (PARTE IV)</t>
  </si>
  <si>
    <t>09 Y 10 DE SEPTIEMBRE DE 2016</t>
  </si>
  <si>
    <t>ACA-E-79</t>
  </si>
  <si>
    <t>LIC. EDGAR RENE JUAREZ MONTOYA</t>
  </si>
  <si>
    <t>MARTES DE CRONICAS MESA REDONDA "DERECHO A LA EDUCACIÓN"</t>
  </si>
  <si>
    <t>13 DE SEPTIEMBRE DE 2016</t>
  </si>
  <si>
    <t>ACA-E-80</t>
  </si>
  <si>
    <t>ACA-E-81</t>
  </si>
  <si>
    <t>DR. DAVID CIENFUEGOS SALGADO</t>
  </si>
  <si>
    <t>CONFERENCIA "NARRACIONES DE CINCO MAGNICIDOS"</t>
  </si>
  <si>
    <t>22 DE SEPTIEMBRE DE 2016</t>
  </si>
  <si>
    <t>ACA-E-82</t>
  </si>
  <si>
    <t>DRA. MARTHA ESTREVER ESCAMILLA</t>
  </si>
  <si>
    <t>MÓDULO IV(PARTE I)</t>
  </si>
  <si>
    <t>23 Y 24 DE SEPTIEMBRE DE 2016</t>
  </si>
  <si>
    <t>ACA-E-83</t>
  </si>
  <si>
    <t>MTRA. HEIDI MARTINEZ GOMEZ</t>
  </si>
  <si>
    <t>PRESENTACIÓN DE PROTOCOLOS (PROTOCOLO DE ACTUACIÓN PARA QUIENES IMPARTEN JUSTICIA EN CASOS QUE INVOLUCREN LA ORIENTACIÓN SEXUAL O LA IDENTIDAD DE GENERO"</t>
  </si>
  <si>
    <t>28 DE SEPTIEMBRE DE 2016</t>
  </si>
  <si>
    <t>ACA-E-84</t>
  </si>
  <si>
    <t xml:space="preserve">LIC. PATRICIO PINEDA REYES </t>
  </si>
  <si>
    <t>CHARLA SOBRE ARCHIVOS JUDICIALES</t>
  </si>
  <si>
    <t>29 DE SEPTIEMBRE DE 2016</t>
  </si>
  <si>
    <t>ACA-E-85</t>
  </si>
  <si>
    <t>LIC. ALEJANDRO NOYOLA MACEDO</t>
  </si>
  <si>
    <t>ACA-E-86</t>
  </si>
  <si>
    <t>JUEZA IRMA GRACIELA LEE GONZALEZ</t>
  </si>
  <si>
    <t>ACA-E-87</t>
  </si>
  <si>
    <t>LICDA. OLGA ESTREVER ESCAMILLA</t>
  </si>
  <si>
    <t>MÓDULO IV(PARTE II)</t>
  </si>
  <si>
    <t>30 DE SEPTIEMBRE Y 01 DE OCTUBRE DE 2016</t>
  </si>
  <si>
    <t>ACA-E-88</t>
  </si>
  <si>
    <t>LIC. MA. DE LOURDES GARDUÑO REBOLLEDO</t>
  </si>
  <si>
    <t>LA UNIVERSIDAD VA A LA CASA</t>
  </si>
  <si>
    <t>13 Y 20 DE SEPTIEMBRE DE 2016</t>
  </si>
  <si>
    <t>ACA-E-104</t>
  </si>
  <si>
    <t>AGS-LE-008</t>
  </si>
  <si>
    <t>JAIME PAEZ DIAZ</t>
  </si>
  <si>
    <t>DIPLOMADO: EN AMPARO</t>
  </si>
  <si>
    <t>EL AMPARO INDIRECTO</t>
  </si>
  <si>
    <t>AGUASCALIENTES</t>
  </si>
  <si>
    <t>1 Y 2 DE SEPTIEMBRE</t>
  </si>
  <si>
    <t>JOSE RODRIGUEZ SANTILLAN</t>
  </si>
  <si>
    <t>EL AMPARO CONTRA PARTICULARES, COLECTIVO Y DIRECTO</t>
  </si>
  <si>
    <t>8 Y 9 DE SEPTIEMBRE</t>
  </si>
  <si>
    <t>MARIO TAPIA RODRIGUEZ</t>
  </si>
  <si>
    <t>MESA DE DEBATE: DERECHO A LA EDUCACION</t>
  </si>
  <si>
    <t>DERECHO A LA EDUCACION</t>
  </si>
  <si>
    <t>13 DE SEPTIEMBRE</t>
  </si>
  <si>
    <t>JAVIER FERNANDEZ DE CASTRO</t>
  </si>
  <si>
    <t>JAZMIN RAMIREZ VALTIERRA</t>
  </si>
  <si>
    <t>JUAN  GARCIA SANTILLAN</t>
  </si>
  <si>
    <t>CONFERENCIA: EL ROL DE LA VICTIMA EN EL NUEVO SISTEMA DE JUSTICIA PENAL</t>
  </si>
  <si>
    <t>EL ROL DE LA VICTIMA EN EL NUEVO SISTEMA DE JUSTICIA PENAL</t>
  </si>
  <si>
    <t>ANTONIO TERAN JUAREZ</t>
  </si>
  <si>
    <t>AGS-LE-009</t>
  </si>
  <si>
    <t>UNIDAD DE CRONICAS</t>
  </si>
  <si>
    <t>MARTES DE CRONICAS</t>
  </si>
  <si>
    <t>20   DE SEPTIEMBRE</t>
  </si>
  <si>
    <t>27  DE SEPTIEMBRE</t>
  </si>
  <si>
    <t>AURELIO  CORONADO MARES</t>
  </si>
  <si>
    <t>PRESENTACION DEL PROTOCOLO: DE ACTUACION PARA QUIENES IMPARTEN JUSTICIA EN CASO DE QUE INVOLUCREN LA ORIENTACION SEXUAL A LA IDENTIDAD DE GENERO</t>
  </si>
  <si>
    <t>PROTOCOLO DE ACTUACION PARA QUIENES IMPARTEN JUSTICIA EN CASO DE QUE INVOLUCREN LA ORIENTACION SEXUAL A LA IDENTIDAD DE GENERO</t>
  </si>
  <si>
    <t>21 DE SEPTIEMBRE</t>
  </si>
  <si>
    <t>ISAI LOPEZ TRIANA</t>
  </si>
  <si>
    <t>LA SUSPENSION DEL ACTO RECLAMADO EN EL AMPARO DIRECTO E INDIRECTO</t>
  </si>
  <si>
    <t>22 Y 23 DE SEPTIEMBRE</t>
  </si>
  <si>
    <t>HERMINIO HUERTA DIAZ</t>
  </si>
  <si>
    <t>CUMPLIMIENTO Y EJECUCION DE LAS SENTENCIAS DE AMPARO</t>
  </si>
  <si>
    <t>29 Y 30 DE SEPTIEMBRE</t>
  </si>
  <si>
    <t>ARI-LE-07</t>
  </si>
  <si>
    <t xml:space="preserve">RUTILIO LÓPEZ ALTAMIRANO    </t>
  </si>
  <si>
    <t>CICLO MARTES DE CRÓNICAS</t>
  </si>
  <si>
    <t>CINE DEBATE "BUDA EXPLOTÓ POR VERGÜENZA"</t>
  </si>
  <si>
    <t>ARIO DE ROSALES</t>
  </si>
  <si>
    <t>PERLA ARACELI BARBOSA MUÑOZ</t>
  </si>
  <si>
    <t>CONFERENCIA "DERECHO DE LA EDUCACIÓN"</t>
  </si>
  <si>
    <t>20 DE SEPTIEMBRE</t>
  </si>
  <si>
    <t>CARLOS CARAMERA RODRÍGUEZ</t>
  </si>
  <si>
    <t>SIMÓN BACA SUÁREZ</t>
  </si>
  <si>
    <t>AMPARO EN REVISIÓN 750/2015</t>
  </si>
  <si>
    <t>27 DE SEPTIMBRE</t>
  </si>
  <si>
    <t>JORGE ÁLVAREZ BANDERAS</t>
  </si>
  <si>
    <t>KIPATLA</t>
  </si>
  <si>
    <t>DERECHO DE LA NO DISCRIMINACIÓN</t>
  </si>
  <si>
    <t>21 Y 28 DE SEPTIEMBRE</t>
  </si>
  <si>
    <t>ANA PATRICIA PUNZO CAMACHO</t>
  </si>
  <si>
    <t>VISITAS GUIADAS GRUPOS VULNERALBES</t>
  </si>
  <si>
    <t xml:space="preserve">ACOSO ESCOLAR </t>
  </si>
  <si>
    <t>20 Y 27 DE SEPTIEMBRE</t>
  </si>
  <si>
    <t>OLIVIA ROSADO BRITO</t>
  </si>
  <si>
    <t xml:space="preserve">DIPLOMADO </t>
  </si>
  <si>
    <t>JUICIO DE AMPARO</t>
  </si>
  <si>
    <t>CAMPECHE</t>
  </si>
  <si>
    <t>CANDELARIA BEATRIZ ARROYO DENIS, ROSALVA NARVÁEZ DÍAZ Y SANDRA DEL ROSARIO ARJONA CEBALLOS</t>
  </si>
  <si>
    <t>MARTES DE CRÓNICAS</t>
  </si>
  <si>
    <t>DERECHO A LA EDUCACIÓN</t>
  </si>
  <si>
    <t>FERNANDO ALFREDO PÉREZ ARCADIA</t>
  </si>
  <si>
    <t>JOSE ABELARDO RODRÍGUEZ CANTÚ</t>
  </si>
  <si>
    <t>ALBERTO TORRES VILLANUEVA</t>
  </si>
  <si>
    <t>CUN-LE-010</t>
  </si>
  <si>
    <t>LICDA. EDITH OLIVARES ESQUIVEL</t>
  </si>
  <si>
    <t>6,13,20 Y 27 DE SPTIEMBRE</t>
  </si>
  <si>
    <t>$   0.00
$   0.00</t>
  </si>
  <si>
    <t>$  0.00
 $ 0.00
 $  0.00</t>
  </si>
  <si>
    <t>JUEZ GERARDO VÁZQUEZ MORALES</t>
  </si>
  <si>
    <t>DIPLOMADO</t>
  </si>
  <si>
    <t>01 Y 02 DE SEPTIEMBRE</t>
  </si>
  <si>
    <t>$  0.00
$   2,000.00</t>
  </si>
  <si>
    <t>MAGDO. JORGE MERCADO MEJÍA</t>
  </si>
  <si>
    <t>10 Y 12 DE SEPTIEMBRE</t>
  </si>
  <si>
    <t>$  0.00
$   1,641.00</t>
  </si>
  <si>
    <t>MAGDO. JUAN RAMÓN RODRÍGUEZ MINAYA</t>
  </si>
  <si>
    <t>23 Y 24 DE SEPTIEMBRE</t>
  </si>
  <si>
    <t>$  0.00
$   1,000.00</t>
  </si>
  <si>
    <t>CUN-E-023</t>
  </si>
  <si>
    <t>LIC. JORGE ROBERTO ORDOÑEZ ESCOBAR</t>
  </si>
  <si>
    <t>30 DE SEPTIEMBRE Y 01 DE OCTUBRE</t>
  </si>
  <si>
    <t>$   7,200.00
$   2,000.00</t>
  </si>
  <si>
    <t>$  4,935.20
 $ 0.00
 $  0.00</t>
  </si>
  <si>
    <t>MTRO. MARCO ANTONIO TOH EUAN</t>
  </si>
  <si>
    <t>PROTOCOLO DE ACTUACION</t>
  </si>
  <si>
    <t>EN CASOS QUE INVOLUCREN LA ORIENTACION SEXUAL O IDENTIDAD DE GÉNERO</t>
  </si>
  <si>
    <t>19 DE SEPTIEMBRE</t>
  </si>
  <si>
    <t>$   0.00
$   1,000.00</t>
  </si>
  <si>
    <t>CUN-E-024</t>
  </si>
  <si>
    <t>MTRO. JOSÉ MANRIQUE ARENAS MERINO</t>
  </si>
  <si>
    <t>PRESENTACIÓN DEL LIBRO</t>
  </si>
  <si>
    <t>AL MEJOR POSTOR</t>
  </si>
  <si>
    <t>22 DE SEPTIEMBRE</t>
  </si>
  <si>
    <t>$   3,800.00
$  0.00</t>
  </si>
  <si>
    <t>$  4,999.72
 $ 0.00
 $  0.00</t>
  </si>
  <si>
    <t>MTRO. ENRIQUE IRAZOQUE PALAZUELOS</t>
  </si>
  <si>
    <t>CURSO TALLER</t>
  </si>
  <si>
    <t>LA REFORMA CONSTITUCIONAL DE DERECHOS HUMANOS Y SU IMPLEMENTACION</t>
  </si>
  <si>
    <t>27 DE SEPTIEMBRE</t>
  </si>
  <si>
    <t>$   0.00
$  0.00</t>
  </si>
  <si>
    <t>$ 0.00
 $ 0.00
 $  0.00</t>
  </si>
  <si>
    <t>MTRO. CARLOS ALBERTO LEAL GONZÁLEZ</t>
  </si>
  <si>
    <t>"EL JUICIO DE AMPARO"</t>
  </si>
  <si>
    <t>CELAYA</t>
  </si>
  <si>
    <t xml:space="preserve">2 Y 3 DE SEPTIEMBRE DE 2016 </t>
  </si>
  <si>
    <t>CCJ-Celaya/RRC/E01/08/2016</t>
  </si>
  <si>
    <t>MTRO. JOSÉ JAFET NORIEGA ZAMUDIO</t>
  </si>
  <si>
    <t>MTRO. RAMSÉS SAMAEL MONTOYA CAMARENA</t>
  </si>
  <si>
    <t xml:space="preserve">23 Y 24 DE SEPTIEMBRE DE 2016 </t>
  </si>
  <si>
    <t xml:space="preserve">30 DE SEPTIEMBRE Y 1° DE OCTUBRE DE 2016 </t>
  </si>
  <si>
    <t>CHE-E-86</t>
  </si>
  <si>
    <t>SERGIO ALBERTO SALGADO ROMÁN</t>
  </si>
  <si>
    <t>DIPLOMADO "JUICIO DE AMPARO"</t>
  </si>
  <si>
    <t>CHETUMAL</t>
  </si>
  <si>
    <t>CHE-E-87</t>
  </si>
  <si>
    <t>JUAN MANUEL BECERRIL DE LA LLATA</t>
  </si>
  <si>
    <t>08 Y 09 DE SEPTIEMBRE</t>
  </si>
  <si>
    <t>CHE-E-88</t>
  </si>
  <si>
    <t>FEDERICO CÉSAR LEFRANC WEEGAN</t>
  </si>
  <si>
    <t>CHE-E-89</t>
  </si>
  <si>
    <t>CLAUDIO RUBÉN KU</t>
  </si>
  <si>
    <t>CHE-E-90</t>
  </si>
  <si>
    <t>ERNESTO CHEJIN EROSA</t>
  </si>
  <si>
    <t>MARTES DE CRÓNICAS. CICLO: DERECHO A LA EDUCACIÓN. PELÍCULA "BUDA EXPLOTÓ DE VERGÜENZA"</t>
  </si>
  <si>
    <t>06 DE SEPTIEMBRE</t>
  </si>
  <si>
    <t>CHE-E-91</t>
  </si>
  <si>
    <t>ADAN ISRAEL ÁLVAREZ DEL CASTILLO FUENTES</t>
  </si>
  <si>
    <t>MARTES DE CRÓNICAS. MESA REDONDA "DERECHO A LA EDUCACIÓN"</t>
  </si>
  <si>
    <t>CHE-E-92</t>
  </si>
  <si>
    <t>GERARDO FLORES GONZÁLEZ</t>
  </si>
  <si>
    <t>CHE-E-93</t>
  </si>
  <si>
    <t>LEOPOLDO GABRIEL CAMPOS BALAM</t>
  </si>
  <si>
    <t>CHE-E-94</t>
  </si>
  <si>
    <t>PERSONAL  DE LA DIRECCIÓN DE CRÓNICAS</t>
  </si>
  <si>
    <t>MARTES DE CRÓNICAS. PRESENTACIÓN DE CRÓNICAS "DERECHO A LA EDUCACIÓN"</t>
  </si>
  <si>
    <t>CHE-E-95</t>
  </si>
  <si>
    <t>ALEX ALÍ MÉNDEZ DÍAZ</t>
  </si>
  <si>
    <t>PROTOCOLO DE ACTUACIÓN PARA QUIENES IMPARTEN JUSTICIA EN CASOS QUE INVOLUCREN LA ORIENTACIÓN SEXUAL O LA IDENTIDAD DE GÉNERO</t>
  </si>
  <si>
    <t>CHE-E-96</t>
  </si>
  <si>
    <t>ARACELLY ADRIANA LARA MARTÍN</t>
  </si>
  <si>
    <t>MODULOS ITINERANTES DE ACCESO A LA INFORMACIÓN</t>
  </si>
  <si>
    <t>21, 22 Y 23 DE SEPTIEMBRE</t>
  </si>
  <si>
    <t>CHE-E-97</t>
  </si>
  <si>
    <t>MARTES DE CRÓNICAS. CONFERENCIA CEC "DERECHO A LA EDUCACIÓN"</t>
  </si>
  <si>
    <t>27 DE SPETIEMBRE</t>
  </si>
  <si>
    <t>CHE-E-98</t>
  </si>
  <si>
    <t>ROGELIO GERARDO GARCÍA ROJAS</t>
  </si>
  <si>
    <t>PRESENTACIÓN DEL LIBRO"EL PROCEDIMIENTO ABREVIADO EN BREVE"</t>
  </si>
  <si>
    <t>28 DE SEPTIEMBRE</t>
  </si>
  <si>
    <t>CHE-E-99</t>
  </si>
  <si>
    <t>AARÓN ALBERTO PEREIRA LIZAMA</t>
  </si>
  <si>
    <t>CHI-E-17-2016</t>
  </si>
  <si>
    <t>GONZALO HIGINIO CARRILLO DE LEÓN</t>
  </si>
  <si>
    <t>DIPLOMADO EN JUICIO DE AMPARO</t>
  </si>
  <si>
    <t>LA SUSPENSIÓN DEL ACTO RECLAMADOEN AMPARO DIRECTO E INDIRECTO</t>
  </si>
  <si>
    <t>CHIHUAHUA</t>
  </si>
  <si>
    <t xml:space="preserve"> 9 Y 10 DE SEPTIEMBRE
DE 2016</t>
  </si>
  <si>
    <t>CHI-LE-08-2016</t>
  </si>
  <si>
    <t>JOSÉ RIGOBERTO DUEÑAS CALDERÓN</t>
  </si>
  <si>
    <t>EL AMPARO COLECTIVO CONTRA PARTICULARES Y EL AMPARO DIRECTO</t>
  </si>
  <si>
    <t>21 Y 22 DE SEPTIEMBRE 
DE 2016</t>
  </si>
  <si>
    <t>CHI-E-19-2016</t>
  </si>
  <si>
    <t>JOSÉ EDUARDO TÉLLEZ ESPINOZA</t>
  </si>
  <si>
    <t>SENTENCIA, CUMPLIMIENTO Y EJECUCIÓN DE LA SENTENCIA DE AMPARO</t>
  </si>
  <si>
    <t>30 DE SEPTIEMBRE Y 1 DE OCTUBRE DE 2016</t>
  </si>
  <si>
    <t>ALBA ERIKA GAMEZ MIRAMONTES</t>
  </si>
  <si>
    <t>SEMINARIO EN ETAPA DE LA INVESTIGACIÓN</t>
  </si>
  <si>
    <t>5, 6, 12 Y 13 DE SEPTIEMBRE
 DE 2016</t>
  </si>
  <si>
    <t>CHI-E-16-2016</t>
  </si>
  <si>
    <t>RAÚL RODRÍGUEZ VIDAL</t>
  </si>
  <si>
    <t>CONFERENCIA FISCALIDAD AMBIENTAL</t>
  </si>
  <si>
    <t>9 DE SEPTIEMBRE
 DE 2016</t>
  </si>
  <si>
    <t>RAMÓN ETZHEL DEL VAL GAMEZ</t>
  </si>
  <si>
    <t>SEMINARIO CADENA DE CUSTODIA</t>
  </si>
  <si>
    <t>PROTECCIÓN Y PRESERVACIÓN DEL LUGAR DE INTERVENCIÓN
PROCESAMIENTO DEL LUGAR DE INTERVENCIÓN</t>
  </si>
  <si>
    <t>26 - 27 DE SEPTIEMBRE
 DE 2016</t>
  </si>
  <si>
    <t>JOSÉ PILAR CORRAL LOZANO</t>
  </si>
  <si>
    <t>CADENA DE CUSTODIA</t>
  </si>
  <si>
    <t>28 - 29 DE SEPTIEMBRE
 DE 2016</t>
  </si>
  <si>
    <t>CHI-E-20-2016</t>
  </si>
  <si>
    <t>ROSA MARÍA MACÍAS PRECIADO</t>
  </si>
  <si>
    <t>CONFERENCIA LOS DERECHOS INDÍGENAS EN LA S.C.J.N.</t>
  </si>
  <si>
    <t>LOS DERECHOS INDÍGENAS EN LA S.C.J.N.</t>
  </si>
  <si>
    <t>CHI-E-21-2016</t>
  </si>
  <si>
    <t>OMAR LÓPEZ NELIO RUÍZ</t>
  </si>
  <si>
    <t>TALLER TEORICO PRÁCTICO PARA LA OPTIMIZACIÓN DE BUSQUEDA DE INFORMACIÓN JURÍDICA POR INTERNET</t>
  </si>
  <si>
    <t>CJZ-LE-011</t>
  </si>
  <si>
    <t>HÉCTOR RAMÓN MOLINAR CATALÁN</t>
  </si>
  <si>
    <t>MARTES DE CRÓNICAS DERECHO A LA EDUCACIÓN CINE DEBATE: PELÍCULA "BUDA EXPLOTÓ DE VERGÜENZA".</t>
  </si>
  <si>
    <t>DERECHO A LA EDUCACIÓN.</t>
  </si>
  <si>
    <t>06 DE SEPTIEMBRE.</t>
  </si>
  <si>
    <t>CJZ-LE-011   CJZ-E-015</t>
  </si>
  <si>
    <t>HORACIO ECHAVARRÍA GONZÁLEZ</t>
  </si>
  <si>
    <t xml:space="preserve">MARTES DE CRÓNICAS MESA REDONDA "DERECHO A LA EDUCACIÓN".    </t>
  </si>
  <si>
    <t>13 DE SEPTIEMBRE.</t>
  </si>
  <si>
    <t>LUIS ALFONSO ARENAL BLASCO</t>
  </si>
  <si>
    <t>MARIEL ALBARRAN</t>
  </si>
  <si>
    <t xml:space="preserve">MARTES DE CRÓNICAS PRESENTACIÓN DE CRÓNICAS "DERECHO A LA EDUCACIÓN"  </t>
  </si>
  <si>
    <t>20 DE SEPTIEMBRE.</t>
  </si>
  <si>
    <t>CENTRO DE ESTUDIOS CONSTITUCIONALES DE LA SCJN (VIDEOCONFERENCIA)</t>
  </si>
  <si>
    <t xml:space="preserve">MARTES DE CRÓNICAS CONFERENCIA CEC "DERECHO A LA EDUCACIÓN".               </t>
  </si>
  <si>
    <t>27 DE SEPTIEMBRE.</t>
  </si>
  <si>
    <t>CJZ-LE-011   CJZ-E-016</t>
  </si>
  <si>
    <t>NADIA SIERRA CAMPOS</t>
  </si>
  <si>
    <t>CONFERENCIA "PROTOCOLO DE ACTUACIÓN PARA QUIENES IMPARTEN JUSTICIA EN CASOS QUE INVOLUCREN LA ORIENTACIÓN SEXUAL O LA IDENTIDAD DE GÉNERO".</t>
  </si>
  <si>
    <t>"PROTOCOLO DE ACTUACIÓN PARA QUIENES IMPARTEN JUSTICIA EN CASOS QUE INVOLUCREN LA ORIENTACIÓN SEXUAL O LA IDENTIDAD DE GÉNERO".</t>
  </si>
  <si>
    <t>26 DE SEPTIEMBRE.</t>
  </si>
  <si>
    <t>CÉSAR IGNACIO RAMÍREZ FRANCO</t>
  </si>
  <si>
    <t>SEMINARIO "MEDIOS ALTERNATIVOS DE SOLUCIÓN DE CONTROVERSIAS".</t>
  </si>
  <si>
    <t>"MEDIOS ALTERNATIVOS DE SOLUCIÓN DE CONTROVERSIAS".</t>
  </si>
  <si>
    <t>24 DE SEPTIEMBRE.</t>
  </si>
  <si>
    <t>WENDOLYNE NAVA GONZÁLEZ</t>
  </si>
  <si>
    <t>VÍCTOR HUGO CASTILLO</t>
  </si>
  <si>
    <t>ADELA LOZOYA GUTIÉRREZ</t>
  </si>
  <si>
    <t>27 Y 28 DE SEPTIEMBRE.</t>
  </si>
  <si>
    <t>RAFAEL MALDONADO PORRAS</t>
  </si>
  <si>
    <t>DIPLOMADO JUICIO DE AMPARO.</t>
  </si>
  <si>
    <t>EL JUICIO DE AMPARO.</t>
  </si>
  <si>
    <t>01 Y 02 DE SEPTIEMBRE.</t>
  </si>
  <si>
    <t>JOSÉ UNIVERSO BAUTISTA FUERTE</t>
  </si>
  <si>
    <t>05 Y 06 DE SEPTIEMBRE.</t>
  </si>
  <si>
    <t>CJZ-LE-011   CJZ-E-017</t>
  </si>
  <si>
    <t>ALBERTO EMILIO CARMONA</t>
  </si>
  <si>
    <t>09 Y 10 DE SEPTIEMBRE.</t>
  </si>
  <si>
    <t>ARMANDO GUADARRAMA BAUTISTA</t>
  </si>
  <si>
    <t>23 Y 24 DE SEPTIEMBRE.</t>
  </si>
  <si>
    <t>CRISTOBAL MAVIELL CÓRDOVA JACINTO</t>
  </si>
  <si>
    <t>29 Y 30 DE SEPTIEMBRE.</t>
  </si>
  <si>
    <t>CJZ-LE-012</t>
  </si>
  <si>
    <t>GRUPO DE ESTUDIANTES DE LA UACJ</t>
  </si>
  <si>
    <t>ACTIVIDAD: "LA UNIVERSIDAD VA A LA CASA"</t>
  </si>
  <si>
    <t>"LA UNIVERSIDAD VA A LA CASA"</t>
  </si>
  <si>
    <t>12 DE SEPTIEMBRE.</t>
  </si>
  <si>
    <t>GRUPO DE ESTUDIANTES DEL CENTRO UNIVERSITARIO</t>
  </si>
  <si>
    <t>19 DE SEPTIEMBRE.</t>
  </si>
  <si>
    <t>LUIS ALFONSO HERRERA ROBLES, CARLOS GUTIERREZ CASAS Y OSCAR MAYNEZ GRIJALVA.</t>
  </si>
  <si>
    <t>ACTIVIDAD: CHARLAS SOBRE ARCHIVOS JUDICIALES</t>
  </si>
  <si>
    <t>ARCHIVOS JUDICIALES</t>
  </si>
  <si>
    <t>MYRNA YADIRA ALCALÁ CÁRDENAS</t>
  </si>
  <si>
    <t>ACTIVIDAD: TALLER TEÓRICO PRÁCTICO PARA LA OPTIMIZACIÓN DE BÚSQUEDA DE INFORMACIÓN JURÍDICA POR INTERNET.</t>
  </si>
  <si>
    <t>BÚSQUEDA DE INFORMACIÓN JURÍDICA POR INTERNET.</t>
  </si>
  <si>
    <t>28 DE SEPTIEMBRE.</t>
  </si>
  <si>
    <t>CDO-E-024</t>
  </si>
  <si>
    <t>OTONIEL GOMEZ AYALA</t>
  </si>
  <si>
    <t>MODULO III: EL JUICIO DE AMPARO I
TEMAS:
9. EL AMPARO INDIRECTO (1)
10. EL AMPARO INDIRECTO (2)</t>
  </si>
  <si>
    <t xml:space="preserve">2 Y 3 DE SEPTIEMBRE </t>
  </si>
  <si>
    <t>$5,145.80             $1,548.97</t>
  </si>
  <si>
    <t>$0.00                $1,190.00           $0.00</t>
  </si>
  <si>
    <t>CDO-E-025</t>
  </si>
  <si>
    <t>OSCAR SANCHEZ MARTINEZ</t>
  </si>
  <si>
    <t>MODULO III: EL JUICIO DE AMPARO I
TEMAS:
11. EL AMPARO CONTRA PARTICULARES, EL AMPARO COLECTIVO Y EL AMPARO DIRECTO (1)
12. EL AMPARO CONTRA PARTICULARES, EL AMPARO COLECTIVO Y EL AMPARO DIRECTO (2)</t>
  </si>
  <si>
    <t xml:space="preserve">9 Y 10 DE SEPTIEMBRE </t>
  </si>
  <si>
    <t>$4,876.80             $2,000.00</t>
  </si>
  <si>
    <t>CDO-LE-007</t>
  </si>
  <si>
    <t>MARDUK PEREZ CANO</t>
  </si>
  <si>
    <t>MODULO IV: EL JUICIO DE AMPARO II
TEMAS:
13. LA SUSPENSION DEL ACTO RECLAMADO EN EL AMPARO DIRECTO E INDIRECTO (1)
14. LA SUSPENSION DEL ACTO RECLAMADO EN EL AMPARO DIRECTO E INDIRECTO (2)</t>
  </si>
  <si>
    <t xml:space="preserve">23 Y 24 DE SEPTIEMBRE </t>
  </si>
  <si>
    <t>CDO-E-026</t>
  </si>
  <si>
    <t>ENRIQUE CARPIZO AGUILAR</t>
  </si>
  <si>
    <t>MODULO IV: EL JUICIO DE AMPARO II
TEMA:
15. SENTENCIA
16. CUMPLIMIENTO Y EJECUCION DE LAS SENTENCIAS DE AMPARO</t>
  </si>
  <si>
    <t xml:space="preserve">30 DE SEPTIEMBRE Y 1 DE OCTUBRE </t>
  </si>
  <si>
    <t>$3,503.80             $2,000.00</t>
  </si>
  <si>
    <t>CDO-E-027</t>
  </si>
  <si>
    <t>NORMA LEYVA CONTRERAS</t>
  </si>
  <si>
    <t>CONFERENCIA: MEDIOS DE DEFENSA DE SEGURIDAD SOCIAL</t>
  </si>
  <si>
    <t>MEDIOS DE DEFENSA DE SEGURIDAD SOCIAL</t>
  </si>
  <si>
    <t xml:space="preserve">8 DE SEPTIEMBRE </t>
  </si>
  <si>
    <t>$0.00             $1,000.00</t>
  </si>
  <si>
    <t>MARIA GIL FLORES</t>
  </si>
  <si>
    <t xml:space="preserve">CICLO DE PRESENTACIONES DE CRONICAS Y RESEÑAS DEL PLENO Y DE LAS SALAS DE LA SUPREMA CORTE DE JUSTICIA DE LA NACION. DERECHO A LA EDUCACION </t>
  </si>
  <si>
    <t>CINE-DEBATE, PROYECCION DE LA  PELICULA: BUDA EXPLOTO DE VERGÜENZA</t>
  </si>
  <si>
    <t xml:space="preserve">6 DE SEPTIEMBRE </t>
  </si>
  <si>
    <t>MESA DE DEBATE SOBRE EL TEMA: DERECHO A LA EDUCACION</t>
  </si>
  <si>
    <t xml:space="preserve">13 DE SEPTIEMBRE </t>
  </si>
  <si>
    <t>NIDIA LOPEZ BALDENEGRO</t>
  </si>
  <si>
    <t>MYRIAM GONZALEZ GUTIERREZ</t>
  </si>
  <si>
    <t xml:space="preserve">MARIEL ALBARRAN </t>
  </si>
  <si>
    <t>EXPOSICION DEL ASUNTO SOBRE EL DERECHO HUMANO A LA EDUCACION ( AMPARO EN REVISION 750/2015 ) RESUELTO POR LA SUPREMA CORTE DE JUSTICIA DE LA NACION</t>
  </si>
  <si>
    <t xml:space="preserve">20 DE SEPTIEMBRE </t>
  </si>
  <si>
    <t xml:space="preserve">CENTRO DE ESTUDIOS CONSTITUCIONALES DE LA SCJN </t>
  </si>
  <si>
    <t>ANALISIS DEL CASO SOBRE EL DERECHO HUMANO A LA EDUCACION  (AMAPRO EN REVISION 750/2015)</t>
  </si>
  <si>
    <t xml:space="preserve">27 DE SEPTIEMBRE </t>
  </si>
  <si>
    <t>IVAN FIGUEROA</t>
  </si>
  <si>
    <t xml:space="preserve">CONFERENCIA: PROTOCOLO DE ACTUACION PARA QUIENES IMPARTEN JUSTICIA EN CASOS QUE INVOLUCREN LA ORIENTACION SEXUAL O IDENTIDAD DE GENERO. </t>
  </si>
  <si>
    <t xml:space="preserve">PROTOCOLO DE ACTUACION PARA QUIENES IMPARTEN JUSTICIA EN CASOS QUE INVOLUCREN LA ORIENTACION SEXUAL O IDENTIDAD DE GENERO. </t>
  </si>
  <si>
    <t xml:space="preserve">28 DE SEPTIEMBRE </t>
  </si>
  <si>
    <t>ALMA MORALES SAMAYOA</t>
  </si>
  <si>
    <t>DOMMY FLORES CASTELLON</t>
  </si>
  <si>
    <t>OBRA DE TEATRO: LA PAZ FICTICIA</t>
  </si>
  <si>
    <t>LA PAZ FICTICIA</t>
  </si>
  <si>
    <t xml:space="preserve">22 DE SEPTIEMBRE </t>
  </si>
  <si>
    <t>VIC-LE-008</t>
  </si>
  <si>
    <t>JUEZ ISAIAS CORONA CORONADO</t>
  </si>
  <si>
    <t>2 Y 3 DE SEPTIEMBRE</t>
  </si>
  <si>
    <t>LIC. CARLOS LEÓN CARREÑO LUGO</t>
  </si>
  <si>
    <t>9 Y 10 DE SEPTIEMBRE</t>
  </si>
  <si>
    <t>LIC. OSCAR DIAZ SÁNCHEZ</t>
  </si>
  <si>
    <t>LIC. ROBERTO SUAREZ MUÑOZ</t>
  </si>
  <si>
    <t>30 DE SEPTIEMBRE Y 1 DE OCTUBRE</t>
  </si>
  <si>
    <t>MTRA. LETICIA DUNAY GARCIA MARTINEZ</t>
  </si>
  <si>
    <t>CONFERENCIA "PLAN DE GUADALUPE"</t>
  </si>
  <si>
    <t>5 DE SEPTIEMBRE</t>
  </si>
  <si>
    <t>LIC. DAVID RICARDO MANCILLA NAVA</t>
  </si>
  <si>
    <t>MARTES DE CRÓNICAS "DERECHO A LA EDUCACIÓN"</t>
  </si>
  <si>
    <t>LIC. HORTENCIA JIMENEZ LOPEZ</t>
  </si>
  <si>
    <t>MTRA. ARMANDA CARRILLO SOTO</t>
  </si>
  <si>
    <t>MTRO. FRANCISCO RAMOS AGUIRRE</t>
  </si>
  <si>
    <t>LIC. SERGIO ORTIZ BARRÓN</t>
  </si>
  <si>
    <t>PROTOCOLO DE ACTUACIÓN PARA QUIENES IMPARTEN JUSTICIA EN CASOS DE ORIENTACIÓN SEXUAL</t>
  </si>
  <si>
    <t>09 DE SEPTIEMBRE</t>
  </si>
  <si>
    <t>LIC. REYNA KARINA TORRES BARRIENTOS</t>
  </si>
  <si>
    <t>CURSO-TALLER "AUDIENCIA INICIAL EN EL NUEVO SISTEMA DE JUSTICIA PENAL ACUSATORIO"</t>
  </si>
  <si>
    <t>12 DE SEPTIEMBRE</t>
  </si>
  <si>
    <t>26 DE SEPTIEMBRE</t>
  </si>
  <si>
    <t>LIC. REFUGIO REYES CRUZ</t>
  </si>
  <si>
    <t>TALLER TEÓRICO PRÁCTICO PARA LA OTIMIZACIÓN DE BÚSQUEDA DE INFORMACIÓN JURÍDICA POR INTERNET</t>
  </si>
  <si>
    <t>LIC. JUAN ALBERTO VELÁZQUEZ RANGEL</t>
  </si>
  <si>
    <t>VISITAS GUIADAS</t>
  </si>
  <si>
    <t>29 DE SEPTIEMBRE</t>
  </si>
  <si>
    <t>MTRO. LUIS ARMANDO VELÁZQUEZ CERVANTES</t>
  </si>
  <si>
    <t>SEMINARIO MECANISMOS ALTERNATIVOS DE SOLUCIÓN DE CONTROVERSIAS</t>
  </si>
  <si>
    <t>COLIMA</t>
  </si>
  <si>
    <t>1, 2, 8 Y 9 DE SEPTIEMBRE DE 2016</t>
  </si>
  <si>
    <t>0.00                                                       0.00</t>
  </si>
  <si>
    <t>0.00                                                       0.00                                             0.00</t>
  </si>
  <si>
    <t>DR. JOSÉ GUILLERMO RUELAS OCAMPO</t>
  </si>
  <si>
    <t>CONFERENCIA: V. CARRANZA: VIDA, OBRA Y LEGADO</t>
  </si>
  <si>
    <t>V. CARRANZA: VIDA, OBRA Y LEGADO</t>
  </si>
  <si>
    <t>2 DE SEPTIEMBRE DE 2016</t>
  </si>
  <si>
    <t>MARTES DE CRÓNICAS. CINE DEBATE. PROYECCIÓN DE PELÍCULA BUDA EXPLOTÓ DE VERGÜENZA</t>
  </si>
  <si>
    <t>6 DE SEPTIEMBRE DE 2016</t>
  </si>
  <si>
    <t>DR. MARIO DE LA MADRID ANDRADE</t>
  </si>
  <si>
    <t>MÓDULO III: EL AMPARO CONTRA PARTICULARES Y EL AMPARO COLECTIVO</t>
  </si>
  <si>
    <t>7 DE SEPTIEMBRE DE 2016</t>
  </si>
  <si>
    <t>COL-E-028-2016</t>
  </si>
  <si>
    <t>MAGDO. JOSÉ MANUEL MOJICA HERNÁNDEZ</t>
  </si>
  <si>
    <t>MÓDULO III: EL AMPARO DIRECTO</t>
  </si>
  <si>
    <t>10 DE SEPTIEMBRE DE 2016</t>
  </si>
  <si>
    <t>1,753.00                                                       1,000.00</t>
  </si>
  <si>
    <t>0.00                                                       1,320.00                                             0.00</t>
  </si>
  <si>
    <t>JUEZ IGNACIO BERUBEN VILLAVICENCIO</t>
  </si>
  <si>
    <t>MÓDULO III: EL AMPARO INDIRECTO</t>
  </si>
  <si>
    <t>12 Y 19 DE SEPTIEMBRE DE 2016</t>
  </si>
  <si>
    <t>DR. ENOC FRANCISCO MORÁN TORRES</t>
  </si>
  <si>
    <t>MARTES DE CRÓNICAS. MESA REDONDA. DERECHO A LA EDUCACIÓN</t>
  </si>
  <si>
    <t>MTRA. LIZETTE SARAHÍ ENRÍQUEZ VALENCIA</t>
  </si>
  <si>
    <t>MAGDO. BERNARDO ALFREDO SALAZAR SANATANA</t>
  </si>
  <si>
    <t>PRESENTACIÓN DE PROTOCOLO PARA QUIENES IMPARTEN JUSTICIA EN CASOS QUE INVOLUCREN LA ORIENTACIÓN SEXUAL O LA IDENTIDAD DE GÉNERO</t>
  </si>
  <si>
    <t>PROTOCOLO PARA QUIENES IMPARTEN JUSTICIA EN CASOS QUE INVOLUCREN LA ORIENTACIÓN SEXUAL O LA IDENTIDAD DE GÉNERO</t>
  </si>
  <si>
    <t xml:space="preserve">COLIMA </t>
  </si>
  <si>
    <t>21 DE SEPTIEMBRE DE 2016</t>
  </si>
  <si>
    <t>COL-E-029-2016</t>
  </si>
  <si>
    <t>JUEZA CECILIA PEÑA COVARRUBIAS</t>
  </si>
  <si>
    <t>MÓDULO III: IMPROCEDENCIA Y SOBRESEIMIENTO</t>
  </si>
  <si>
    <t>22 Y 23 DE SEPTIEMBRE DE 2016</t>
  </si>
  <si>
    <t>2,827.00                                                       1,987.00</t>
  </si>
  <si>
    <t>COL-E-030-2016</t>
  </si>
  <si>
    <t>MAGDO. ELIAS HERMENEGILDO BANDA AGUILAR</t>
  </si>
  <si>
    <t>MÓDULO III: LA SUSPENSIÓN DEL ACTO RECLAMADO EN EL AMPARO INDIRECTO</t>
  </si>
  <si>
    <t>24 DE SEPTIEMBRE DE 2016</t>
  </si>
  <si>
    <t>2,032.05                                                       1,000.00</t>
  </si>
  <si>
    <t>MAGDO. JOSÉ DAVID CISNEROS ALCARAZ</t>
  </si>
  <si>
    <t>MÓDULO III: LA SUSPENSIÓN DEL ACTO RECLAMADO EN EL AMPARO DIRECTO</t>
  </si>
  <si>
    <t>26 DE SEPTIEMBRE DE 2016</t>
  </si>
  <si>
    <t>0.00                                                       1,000.00</t>
  </si>
  <si>
    <t>COL-E-031-2016</t>
  </si>
  <si>
    <t>MAGDO. HUGO RICARDO RAMOS CARREÓN</t>
  </si>
  <si>
    <t>MÓDULO III: SENTENCIA, CUMPLIMIENTO Y EJECUCIÓN DE LAS SENTENCIAS DE AMPARO</t>
  </si>
  <si>
    <t>30 DE SEPTIEMBRE Y 1° DE OCTUBRE DE 2016</t>
  </si>
  <si>
    <t>1,367.44                                                       480.00</t>
  </si>
  <si>
    <t>CCJ-CUE-715-2016</t>
  </si>
  <si>
    <t>BENITO ELISEO GARCIA ZAMUDIO</t>
  </si>
  <si>
    <t>DIPLOMADO EN EL JUICIO DE AMPARO</t>
  </si>
  <si>
    <t>MODULO III. EL JUICIO DE AMPARO I. ASPECTOS PROCESALES Y COMPETENCIA Y TRAMITE DE JUICIO. IMPROCEDENCIA Y SOBRESEIMIENTO.</t>
  </si>
  <si>
    <t>CUERNAVACA</t>
  </si>
  <si>
    <t>01 y 02 DE SEPTIEMBRE DE 20160</t>
  </si>
  <si>
    <t>JOSE MANUEL VARGAS MENCHACA</t>
  </si>
  <si>
    <t xml:space="preserve">MAESTRIA </t>
  </si>
  <si>
    <t>DERECHO CONSTITUCIONAL</t>
  </si>
  <si>
    <t>02,03, 09, 10, 23, 24 Y 30 DE SEPTIEMBRE DE 2016</t>
  </si>
  <si>
    <t>LUCERO ANDREA LINARES NIETO</t>
  </si>
  <si>
    <t>MARTES DE CRONICAS. CICLO DERECHO A LA EDUCACION.</t>
  </si>
  <si>
    <t>CINE DEBATE PELICULA "BUDA EXPLOTÓ POR VERGÜENZA"</t>
  </si>
  <si>
    <t>CARLOS ANUAR JAIMES TORRES</t>
  </si>
  <si>
    <t>MODULO III. EL JUICIO DE AMPARO I.EL AMPARO INDIRECTO</t>
  </si>
  <si>
    <t>07 DE SEPTIEMBRE DE 2016</t>
  </si>
  <si>
    <t>ZIV-504</t>
  </si>
  <si>
    <t>ARMANDO MAITRET HERNANDEZ</t>
  </si>
  <si>
    <t xml:space="preserve">MESA REDONDA </t>
  </si>
  <si>
    <t>ANALISIS JURIDICO DE LA REFORMA POLITICA DE 1996 EN MORELOS. XX ANIVERSARIO</t>
  </si>
  <si>
    <t>08 DE SEPTIEMBRE DE 2016</t>
  </si>
  <si>
    <t>ZIV-503</t>
  </si>
  <si>
    <t xml:space="preserve">CARLOS PUIG HERNANDEZ </t>
  </si>
  <si>
    <t>ZIV-502</t>
  </si>
  <si>
    <t>HERTINO AVILES ALBAVERA</t>
  </si>
  <si>
    <t>FRANCISCO RENE MARMOLEJO VAZQUEZ</t>
  </si>
  <si>
    <t xml:space="preserve">ALFREDO CRISTO TIRADO </t>
  </si>
  <si>
    <t>MARTES DE CRONICAS. CICLO DERECHO A LA EDUCACION</t>
  </si>
  <si>
    <t>CICLO DERECHO A LA EDUCACION. MESA DE DEBATE SOBRE EL DERECHO A LA EDUCACION</t>
  </si>
  <si>
    <t xml:space="preserve"> NORMA DELGADO DIAZ</t>
  </si>
  <si>
    <t>ZIV-607</t>
  </si>
  <si>
    <t>AURA HERNANDEZ HERNANDEZ</t>
  </si>
  <si>
    <t>MESA REDONDA</t>
  </si>
  <si>
    <t>LA PERSPECTIVA DE GENERO EN LA IMPARTICION DE JUSTICIA A PRINCIPIOS DEL SIGLO XX</t>
  </si>
  <si>
    <t>20 DE SEPTIEMBRE DE 2016</t>
  </si>
  <si>
    <t>ZIV-608</t>
  </si>
  <si>
    <t>KARLA PAOLA RUEDA MORANTE</t>
  </si>
  <si>
    <t>ZIV-609</t>
  </si>
  <si>
    <t>LORENA BERENICE MEJIA VEGA</t>
  </si>
  <si>
    <t>MARIEL ALBARRAN DUARTE</t>
  </si>
  <si>
    <t>MARTES DE CRONICAS CICLO DERECHO A LA EDUCACION</t>
  </si>
  <si>
    <t>EL AMPARO EN REVISION 750/2015 RESUELTO POR LA SUPREMA CORTE DE JUSTICIA DE LA NACION</t>
  </si>
  <si>
    <t>FERNANDO ALBERTO CASASOLA MENDOZA</t>
  </si>
  <si>
    <t>III.EL JUICIO DE AMPARO.  I.EL AMPARO CONTRA PARTICULARES. EL AMPARO COLECTIVO Y EL AMPARO DIRECTO</t>
  </si>
  <si>
    <t>CUE-UE-13</t>
  </si>
  <si>
    <t>CUE-E-37</t>
  </si>
  <si>
    <t>ROBERTO LARA CHAGOYAN</t>
  </si>
  <si>
    <t>CURSO TEORICO-PRACTICO</t>
  </si>
  <si>
    <t>ARGUMENTACION JURIDICA Y SENTENCIAS EN MEXICO. CONFERENCIA "LA ESTRUCTURA DE LAS SENTENCIAS EN MEXICO: UNA VISION CRITICA Y UNA PROPUESTA FACTIBLE"</t>
  </si>
  <si>
    <t>23 DE SEPTIEMBRE DE 2016</t>
  </si>
  <si>
    <t>CUE-E-38</t>
  </si>
  <si>
    <t>MAESTRIA EN DERECHO CONSTITUCIONAL</t>
  </si>
  <si>
    <t>EDGAR MARQUEZ ORTEGA</t>
  </si>
  <si>
    <t xml:space="preserve">PRESENTACION DE PROTOCOLO </t>
  </si>
  <si>
    <t>PROTOCOLO PARA QUIENES IMPARTEN JUSTICIA EN CASOS QUE INVOLUCREN ORIENTACION SEXUAL O IDENTIDAD DE GENERO</t>
  </si>
  <si>
    <t>ROBERTO LARA CHAGOYAN (VIDEOCONFERENCIA)</t>
  </si>
  <si>
    <t>MARTES DE CRONICAS. EL DERECHO A LA EDUCACION</t>
  </si>
  <si>
    <t xml:space="preserve">MESA REDONDA CON EL CENTRO DE INVESTIGACIONES CONSTITUCIONALES SOBRE CASOS RELEVANTES RESUELTOS POR LA SCJN SOBRE EL DERECHO A LA EDUCACION </t>
  </si>
  <si>
    <t>27 DE SEPTIEMBRE DE 2016</t>
  </si>
  <si>
    <t>EVENTO NIVEL 2</t>
  </si>
  <si>
    <t>RICARDO SEPULVEDA IÑIGUEZ (VIDEOCONFERENCIA)</t>
  </si>
  <si>
    <t xml:space="preserve">CONFERENCIA </t>
  </si>
  <si>
    <t>"RETOS Y OBSTACULOS EN LA IMPLEMENTACION DE LA REFORMA CONSTITUCIONAL A CINCO AÑOS DE SU IMPLEMENTACION"</t>
  </si>
  <si>
    <t>LUIS VEGA RAMIREZ</t>
  </si>
  <si>
    <t>MODULO III.EL JUICIO DE AMPARO I.SUSPENSION DEL ACTO RECLAMADO EN EL AMPARO DIRECTO E INDIRECTO</t>
  </si>
  <si>
    <t>29 Y 30 DE SEPTIEMBRE DE 2016</t>
  </si>
  <si>
    <t>MINISTRO JAVIER LAYNEZ POTISEK (VIDEOCONFERENCIA)</t>
  </si>
  <si>
    <t>CONFERENCIA MAGISTRAL</t>
  </si>
  <si>
    <t>EL INTERES LEGITIMO EN EL JUICIO DE AMPARO</t>
  </si>
  <si>
    <t>30 DE SEPTIEMBRE DE 2016</t>
  </si>
  <si>
    <t>CUL-E-038</t>
  </si>
  <si>
    <t>CUL-LE-008</t>
  </si>
  <si>
    <t>CUL-E-039</t>
  </si>
  <si>
    <t>30-09-16 y 01-10-16</t>
  </si>
  <si>
    <t>CUL-E-040</t>
  </si>
  <si>
    <t>CUL-E-041</t>
  </si>
  <si>
    <t>CUL-E-042</t>
  </si>
  <si>
    <t>CUL-E-043</t>
  </si>
  <si>
    <t xml:space="preserve"> </t>
  </si>
  <si>
    <t>CUL-E-044</t>
  </si>
  <si>
    <t>CUL-E-045</t>
  </si>
  <si>
    <t>CUL-E-046</t>
  </si>
  <si>
    <t>CUL-E-047</t>
  </si>
  <si>
    <t>DUR-E-082</t>
  </si>
  <si>
    <t>RUPERTO TRIANA MARTINEZ</t>
  </si>
  <si>
    <t>"JUICIO DE AMPARO"</t>
  </si>
  <si>
    <t>DURANGO</t>
  </si>
  <si>
    <t>DUR-E-083</t>
  </si>
  <si>
    <t>SUSANA GONZALEZ RODRIGUEZ</t>
  </si>
  <si>
    <t>DUR-E-084</t>
  </si>
  <si>
    <t>RAUL TORRES BORJA</t>
  </si>
  <si>
    <t>DUR-E-085</t>
  </si>
  <si>
    <t>LUIS PESCADOR CANO</t>
  </si>
  <si>
    <t>DUR-E-086</t>
  </si>
  <si>
    <t>LUZ ALANIS MEDRANO</t>
  </si>
  <si>
    <t>"BUDA EXPLOTÓ POR  VERGÜENZA"</t>
  </si>
  <si>
    <t>6 DE SEPTIEMBRE</t>
  </si>
  <si>
    <t>DUR-E-087</t>
  </si>
  <si>
    <t>JULIETA HERNANDEZ CAMARGO</t>
  </si>
  <si>
    <t>"PROTOCOLO DE ACTUACIÓN PARA QUIENES IMPARTEN JUSTICIA EN CASOS QUE INVOLUCREN LA ORIENTACIÓN SEXUAL O LA IDENTIDAD DE GÉNERO"</t>
  </si>
  <si>
    <t>7 DE SEPTIEMBRE</t>
  </si>
  <si>
    <t>DUR-E-088</t>
  </si>
  <si>
    <t>MANUEL VALADEZ DIAZ</t>
  </si>
  <si>
    <t>CONFERENCIA</t>
  </si>
  <si>
    <t>"TÉCNICAS ESPECIALIZADAS DE LITIGACIÓN ORAL PENAL"</t>
  </si>
  <si>
    <t>8 DE SEPTIEMBRE</t>
  </si>
  <si>
    <t>DUR-E-089</t>
  </si>
  <si>
    <t>KARLA ARROYO GARCIA</t>
  </si>
  <si>
    <t>"DERECHO A LA EDUCACIÓN"</t>
  </si>
  <si>
    <t>DUR-E-090</t>
  </si>
  <si>
    <t>RAQUEL ARREOLA FALLAD</t>
  </si>
  <si>
    <t>DUR-E-091</t>
  </si>
  <si>
    <t>WENDY ZAZUETA CARRILLO</t>
  </si>
  <si>
    <t>DUR-E-092</t>
  </si>
  <si>
    <t>ALEJANDRO RAMÓN FUENTES</t>
  </si>
  <si>
    <t>"10 AÑOS DE JUSTICIA PARA MENORES EN DURANGO Y SUS RETOS ANTE LA LEY NACIONAL DEL SISTEMA INTEGRAL DE JUSTICIA PARA ADOLESCENTES"</t>
  </si>
  <si>
    <t>DUR-E-093</t>
  </si>
  <si>
    <t>JAIME FLORES LERMA</t>
  </si>
  <si>
    <t>"PANEL SOBRE LA LEY NACIONAL DEL SISTEMA INTEGRAL DE JUSTICIA PARA ADOLESCENTES"</t>
  </si>
  <si>
    <t>DUR-E-094</t>
  </si>
  <si>
    <t>ARTURO DIAZ SAN VICENTE</t>
  </si>
  <si>
    <t>DUR-E-095</t>
  </si>
  <si>
    <t>MIRIAM LANZARIN ROLDAN</t>
  </si>
  <si>
    <t>"LA EJECUCIÓN EN EL MARCO DE LA LEY NACIONAL DEL SISTEMA INTEGRAL DE JUSTICIA PARA ADOLESCENTES"</t>
  </si>
  <si>
    <t>DUR-E-096</t>
  </si>
  <si>
    <t>RUBEN VASCONCELOS MENDEZ</t>
  </si>
  <si>
    <t>"ASERORÍA JURÍDICA PARA VICTIMAS DEL DELITO"</t>
  </si>
  <si>
    <t>DUR-E-097</t>
  </si>
  <si>
    <t>PERSONAL DE LA COORDINACIÓN DE COMPILACIÓN Y SISTEMATIZACIÓN DE TESIS</t>
  </si>
  <si>
    <t>"CAPACITACIÓN EN EL USO DE LAS HERRAMIENTAS DE LOS SISTEMAS ELECTRÓNICOS DE CONSULTA DE TESIS Y EJECUTORIAS DE LA SCJN"</t>
  </si>
  <si>
    <t>26 Y 28 DE SEPTIEMBRE</t>
  </si>
  <si>
    <t>DUR-E-098</t>
  </si>
  <si>
    <t>"ANÁLISIS SOBRE LA RESOLUCIÓN DE LA SCJN"</t>
  </si>
  <si>
    <t>DUR-E-099</t>
  </si>
  <si>
    <t>ERNESTO GALINDO SIFUENTES</t>
  </si>
  <si>
    <t>SEMINARIO</t>
  </si>
  <si>
    <t>"ARGUMENTACIÓN JURÍDICA"</t>
  </si>
  <si>
    <t>26 Y 27 DE SEPTIEMBRE</t>
  </si>
  <si>
    <t>DUR-E-100</t>
  </si>
  <si>
    <t>MARIO REYES CANDELARIA</t>
  </si>
  <si>
    <t>28 Y 29 DE SEPTIEMBRE</t>
  </si>
  <si>
    <t>DUR-E-121</t>
  </si>
  <si>
    <t>GERARDO SIERRA ARRAZOLA</t>
  </si>
  <si>
    <t>"ACTUALIZACIÓN EN ESPECIALIDAD DE CONCURSOS MERCANTILES"</t>
  </si>
  <si>
    <t>30 DE SEPTIEMBRE</t>
  </si>
  <si>
    <t>DUR-E-122</t>
  </si>
  <si>
    <t>ERNESTO LINARES LOMELI</t>
  </si>
  <si>
    <t>1 DE OCTUBRE</t>
  </si>
  <si>
    <t>DUR-E-123</t>
  </si>
  <si>
    <t>JOSE BADIN CHIRET</t>
  </si>
  <si>
    <t>ENS-LE-011</t>
  </si>
  <si>
    <t>RENÉ OCTAVIO CARDONA</t>
  </si>
  <si>
    <t>DIPLOMADO EN AMPARO</t>
  </si>
  <si>
    <t>MÓDULO III. EL JUICIO DE AMPARO:                                  10. EL AMPARO INDIRECTO.</t>
  </si>
  <si>
    <t>ENSENADA</t>
  </si>
  <si>
    <t>2 y 3</t>
  </si>
  <si>
    <t>0.00                          2,000.00</t>
  </si>
  <si>
    <t>0.00                    0.00                      0.00</t>
  </si>
  <si>
    <t>ENS-E-029</t>
  </si>
  <si>
    <t>JESÚS MANUEL SOLEDAD TERRAZAS</t>
  </si>
  <si>
    <t>MÓDULO III. EL JUICIO DE AMPARO:                                  11. EL AMPARO CONTRA PARTICULARES. 12. EL AMPARO COLECTIVO. 13. EL AMPARO DIRECTO.</t>
  </si>
  <si>
    <t>9 y 10</t>
  </si>
  <si>
    <t>3,260.51                          2,000.00</t>
  </si>
  <si>
    <t>5,738.00                    2,390.00                      0.00</t>
  </si>
  <si>
    <t>CARLOS ROBERTO GONZÁLEZ CASTRO</t>
  </si>
  <si>
    <t>MÓDULO III. EL JUICIO DE AMPARO:                                  14. LA SUSPENSIÓN DEL ACTO RECLAMADO EN EL AMPARO DIRECTO E INDIRECTO</t>
  </si>
  <si>
    <t>12 y 13</t>
  </si>
  <si>
    <t>ENS-E-030</t>
  </si>
  <si>
    <t>GABINO GONZÁLEZ SANTOS</t>
  </si>
  <si>
    <t xml:space="preserve">MÓDULO III. EL JUICIO DE AMPARO:                                15. SENTENCIA.  16. CUMPLIMIENTO Y EJECUCIÓN DE LAS SENTENCIAS DE AMPARO.  </t>
  </si>
  <si>
    <t>23 y 24</t>
  </si>
  <si>
    <t>5,960.03                          2,000.00</t>
  </si>
  <si>
    <t>5,103.00                    2,790.00                      0.00</t>
  </si>
  <si>
    <t>ENS-E-031</t>
  </si>
  <si>
    <t xml:space="preserve">MÓDULO III. EL JUICIO DE AMPARO:                                17. MEDIOS DE IMPUGNACIÓN.  </t>
  </si>
  <si>
    <t>3,566.52                          1,000.00</t>
  </si>
  <si>
    <t>4,315.00                    1,440.00                      0.00</t>
  </si>
  <si>
    <t>MARÍA LLANO BLANCO</t>
  </si>
  <si>
    <t>JORNADAS DE DERECHO AMBIENTAL, CONFERENCIA: MEDIO AMBIENTE Y MINERÍA</t>
  </si>
  <si>
    <t xml:space="preserve">DERECHO AL MEDIO AMBIENTE Y LA REGULACIÓN DE LA MINERÍA </t>
  </si>
  <si>
    <t>0.00                          1,000.00</t>
  </si>
  <si>
    <t>GRACIELA ALBERTH PALACIOS</t>
  </si>
  <si>
    <t>CICLO MARTES DE CRÓNICAS, CINE DEBATE: "BUDA EXPLOTÓ POR VERGÜENZA"</t>
  </si>
  <si>
    <t>0.00                          0.00</t>
  </si>
  <si>
    <t>GABRIELA NAVARRO PERAZA</t>
  </si>
  <si>
    <t>PRESENTACIÓN DE PROTOCOLO DE ACTUACIÓN PARA QUIENES IMPARTEN JUSTICIA EN CASOS QUE INVOLUCREN LA ORIENTACIÓN SEXUAL O LA IDENTIDAD DE GÉNERO</t>
  </si>
  <si>
    <t>CANCELÓ</t>
  </si>
  <si>
    <t>VÍCTOR PARADA</t>
  </si>
  <si>
    <t>0.00                    600.00                      0.00</t>
  </si>
  <si>
    <t>MARCO ANTONIO LAZCANO SAHAGÚN</t>
  </si>
  <si>
    <t>JORNADAS DE DERECHO AMBIENTAL, CINE DEBATE: UNA VERDAD INCÓMODA</t>
  </si>
  <si>
    <t>DERECHO AL MEDIO AMBIENTE Y EL IMPACTO DEL HOMBRE</t>
  </si>
  <si>
    <t>PAOLA LIZETT FLEMATE DÍAZ</t>
  </si>
  <si>
    <t>CICLO MARTES DE CRÓNICAS, MESA REDONDA: DERECHO A LA EDUCACIÓN</t>
  </si>
  <si>
    <t>MARÍA AGUSTINA FERNÁNDEZ ROBLES</t>
  </si>
  <si>
    <t>LUIS GUTIÉRREZ APODACA</t>
  </si>
  <si>
    <t>MARIBEL MARTÍNEZ</t>
  </si>
  <si>
    <t>SERGIO ALFREDO HIRALES LEERÉ</t>
  </si>
  <si>
    <t>JORNADAS DE DERECHO AMBIENTAL, CONFERENCIA: LEGISLACIÓN AMBIENTAL DE BAJA CALIFORNIA.</t>
  </si>
  <si>
    <t>LEGISLACIÓN AMBIENTAL DE BAJA CALIFORNIA.</t>
  </si>
  <si>
    <t>JOSÉ FELIPE VÁZQUEZ GALLEGOS</t>
  </si>
  <si>
    <t>JORNADAS DE DERECHO AMBIENTAL, CONFERENCIA: LA CIUDAD Y LOS PROGRAMAS DE DESARROLLO URBANO DE LOS CENTROS DE POBLACIÓN.</t>
  </si>
  <si>
    <t>LA CIUDAD Y LOS PROGRAMAS DE DESARROLLO URBANO DE LOS CENTROS DE POBLACIÓN.</t>
  </si>
  <si>
    <t>GDL-E-081</t>
  </si>
  <si>
    <t>JESÚS DE AVILA HUERTA</t>
  </si>
  <si>
    <t>"MINISTRO MARIANO AZUELA RIVERA" EN GUADALAJARA, JALISCO</t>
  </si>
  <si>
    <t>GDL-E-082</t>
  </si>
  <si>
    <t>HUGO RICARDO RAMOS CARREON</t>
  </si>
  <si>
    <t>GDL-E-083</t>
  </si>
  <si>
    <t>CÉSAR ENRIQUE RAMÍREZ CASASOLA</t>
  </si>
  <si>
    <t>GDL-E-084</t>
  </si>
  <si>
    <t>VICENTE DE JESÚS PEÑA COVARRUBIAS</t>
  </si>
  <si>
    <t>GDL-E-085</t>
  </si>
  <si>
    <t>GERARDO DOMÍNGUEZ</t>
  </si>
  <si>
    <t>GDL-E-086</t>
  </si>
  <si>
    <t>BRIANDA GUADALUPE CRUZ ROBLES</t>
  </si>
  <si>
    <t>GDL-E-087</t>
  </si>
  <si>
    <t>MARIO ALBERTO OCHO SOTO</t>
  </si>
  <si>
    <t>GDL-E-088</t>
  </si>
  <si>
    <t>ALFREDO VALENCIA HARO</t>
  </si>
  <si>
    <t>GDL-E-089</t>
  </si>
  <si>
    <t>MIGUEL ENRIQUE DÁVILA</t>
  </si>
  <si>
    <t>GDL-E-090</t>
  </si>
  <si>
    <t>MANUEL CALOCA GONZALEZ</t>
  </si>
  <si>
    <t>GDL-E-091</t>
  </si>
  <si>
    <t>RICARDO SEPÚLVEDA</t>
  </si>
  <si>
    <t>TALLER</t>
  </si>
  <si>
    <t>REFORMA CONSTITUCIONAL DE DERECHOS HUMANOS Y SU IMPLEMENTACIÓN</t>
  </si>
  <si>
    <t>GDL-E-092</t>
  </si>
  <si>
    <t>ARGUMENTACIÓN JURÍDICA</t>
  </si>
  <si>
    <t>GDL-E-093</t>
  </si>
  <si>
    <t>FRANCISCO RUIZ PLASCENCIA</t>
  </si>
  <si>
    <t>GDL-E-094</t>
  </si>
  <si>
    <t>JOSÉ MANUEL CHÁVEZ GLEZ.</t>
  </si>
  <si>
    <t>GDL-E-095</t>
  </si>
  <si>
    <t>ALICIA RAMOS MORAN</t>
  </si>
  <si>
    <t>GTO-042-CR</t>
  </si>
  <si>
    <t>JAVIER CRUZ VAZQUEZ</t>
  </si>
  <si>
    <t>AMPARO</t>
  </si>
  <si>
    <t>GUANAJUATO, GUANAJUATO</t>
  </si>
  <si>
    <t>3 Y 5 DE OCTUBRE DE 2016</t>
  </si>
  <si>
    <t>0.00                2000.00</t>
  </si>
  <si>
    <t>0.00                           0.00</t>
  </si>
  <si>
    <t>JOSE MONTES HERNANDEZ</t>
  </si>
  <si>
    <t>10 Y 13 DE OCTUBRE DE 2016</t>
  </si>
  <si>
    <t>NINFA SANTANA ROLDON</t>
  </si>
  <si>
    <t>17 Y 19 DE OCTUBRE DE 2016</t>
  </si>
  <si>
    <t>21 Y 22 DE OCTUBRE DE 2016</t>
  </si>
  <si>
    <t>5500.00                2000.00</t>
  </si>
  <si>
    <t>0.00                           1318.00</t>
  </si>
  <si>
    <t>GILBERTO DIAZ ORTIZ</t>
  </si>
  <si>
    <t>28 Y 29 DE OCTUBRE DE 2016</t>
  </si>
  <si>
    <t>5500.00                  1000.00</t>
  </si>
  <si>
    <t>0.00                         506.00</t>
  </si>
  <si>
    <t>GTO-043-2016</t>
  </si>
  <si>
    <t>DANIEL HERNÁNDEZ HERNÁNDEZ</t>
  </si>
  <si>
    <t>MARTES DE CONICAS</t>
  </si>
  <si>
    <t>ADULTOS MAYORES</t>
  </si>
  <si>
    <t>04 DE COTUBRE DE 2016</t>
  </si>
  <si>
    <t xml:space="preserve">   0.00                   0.00</t>
  </si>
  <si>
    <t>0.00                            0.00</t>
  </si>
  <si>
    <t>CLAUDIA VALENCIA CASTAÑO</t>
  </si>
  <si>
    <t>11 DE OCTUBRE DE 2016</t>
  </si>
  <si>
    <t xml:space="preserve">   0.00                   1000.00</t>
  </si>
  <si>
    <t>18 Y 25 DE OCTUBRE DE 2016</t>
  </si>
  <si>
    <t>0.00                      0.00</t>
  </si>
  <si>
    <t xml:space="preserve"> 0.00                           0.00</t>
  </si>
  <si>
    <t>GTO-044-2016</t>
  </si>
  <si>
    <t>RAFAEL MONTOYA VARGAS</t>
  </si>
  <si>
    <t>MEDIOS ALTERNATIVOS DE SOLUCON DE CONTROVERSIAS</t>
  </si>
  <si>
    <t>18,20 24 Y 27 DE OCTUBRE DE 2016</t>
  </si>
  <si>
    <t>0.00                      4000.00</t>
  </si>
  <si>
    <t>GTO-045-2016</t>
  </si>
  <si>
    <t>NATALIA CALERO SANCHEZ</t>
  </si>
  <si>
    <t>PRESENTACION DE PROTOCOLO DE ACTUACION PARA QUIENES IMPARTEN JUSTICIA EN CASOS QUE INVOLUCREN ADULTOS MAYORES</t>
  </si>
  <si>
    <t>26 DE OCTUBRE DE 2016</t>
  </si>
  <si>
    <t>0.00                      1000.00</t>
  </si>
  <si>
    <t>4048.00                           155.00</t>
  </si>
  <si>
    <t>GTO-046-2016</t>
  </si>
  <si>
    <t>LAURA ANGELES ZAMUDIO</t>
  </si>
  <si>
    <t>PRESENTACION DE PROTOCOLO DE ACTUACION PARA QUIENES IMPARTEN JUSTICIA EN CASOS QUE INVOLUCREN LA ORIENTACION SEXUAL O LA EQUIDAD DE GENERO</t>
  </si>
  <si>
    <t>06 DE OCTUBRE DE 2016</t>
  </si>
  <si>
    <t>GTO-047-2016</t>
  </si>
  <si>
    <t>JOSE CRUZ OLVERA</t>
  </si>
  <si>
    <t>SEMANA NACIONAL DE PROTECCION CIVIL</t>
  </si>
  <si>
    <t>18 DE OCTUBRE DE 2016</t>
  </si>
  <si>
    <t>GTO-048-2016</t>
  </si>
  <si>
    <t>HUGO ALBERTO ALMANZA</t>
  </si>
  <si>
    <t>OBRA DE TEATRO</t>
  </si>
  <si>
    <t>UNA REFLEXION SOBRE LOS DERECHOS DE LOS NIÑOS Y LAS NIÑAS:: LOS DERECHOS DE ESTEBAN.</t>
  </si>
  <si>
    <t>27 DE OCTUBRE DE 2016</t>
  </si>
  <si>
    <t xml:space="preserve"> 0.00                           310.00</t>
  </si>
  <si>
    <t>HUGO GIBRAN ALMANZA</t>
  </si>
  <si>
    <t>LUIS VAZQUEZ SALDAÑO</t>
  </si>
  <si>
    <t>GTO-049-2016</t>
  </si>
  <si>
    <t>OLGA TREVIÑO BERRONES</t>
  </si>
  <si>
    <t>ANALISIS SENTENCIAS CON PERSPECTIVA DE GENERO</t>
  </si>
  <si>
    <t>25 DE OCTUBRE DE 2016</t>
  </si>
  <si>
    <t>ROBERTO LOYA HERNÁNDEZ</t>
  </si>
  <si>
    <t>HER-679</t>
  </si>
  <si>
    <t>ROBERTO CORRAL VALENCIA</t>
  </si>
  <si>
    <t>HERMOSILLO</t>
  </si>
  <si>
    <t>01 DE SEPTIEMBRE</t>
  </si>
  <si>
    <t>MARIO RAMÍREZ SALAZAR</t>
  </si>
  <si>
    <t>CHARLA "LA SCJN Y LAS CASAS DE LA CULTURA JURÍDICA"</t>
  </si>
  <si>
    <t xml:space="preserve"> "LA SCJN Y LAS CASAS DE LA CULTURA JURÍDICA"</t>
  </si>
  <si>
    <t>LUIS ENRIQUE MERCADO RODRÍGUEZ</t>
  </si>
  <si>
    <t>"BUDA EXPLOTÓ POR VERGÜENZA"</t>
  </si>
  <si>
    <t>RICARDO MARTÍNEZ CARBAJAL</t>
  </si>
  <si>
    <t>7 Y 8 DE SEPTIEMBRE</t>
  </si>
  <si>
    <t>JOSÉ DE JESÚS CRUZ SIBAJA</t>
  </si>
  <si>
    <t>TALLER "HABILIDADES BÁSICAS DE EXPRESIÓN ORAL"</t>
  </si>
  <si>
    <t xml:space="preserve"> "HABILIDADES BÁSICAS DE EXPRESIÓN ORAL"</t>
  </si>
  <si>
    <t>9 DE SEPTIEMBRE</t>
  </si>
  <si>
    <t>OSCAR JAVIER SÁNCHEZ MARTINEZ</t>
  </si>
  <si>
    <t>12 Y 13 DE SEPTIEMBRE</t>
  </si>
  <si>
    <t>LUIS ENRIQUE MERCADO RODRÍGUEZ                                                         MARIA GUADALUPE COTA MURRIETA</t>
  </si>
  <si>
    <t>MESA REDONDA "DERECHO A LA EDUCACIÓN"</t>
  </si>
  <si>
    <t xml:space="preserve"> "DERECHO A LA EDUCACIÓN"</t>
  </si>
  <si>
    <t>PROTOCOLO DE ACUACIÓN PARA QUIENES IMPARTEN JUSTICIA EN LOS CASOS QUE INVOLUCREN LA ORIENTACIÓN SEXUAL O LA IDENTIDAD DE GÉNERO</t>
  </si>
  <si>
    <t>RICARDO SOTELO RINCÓN</t>
  </si>
  <si>
    <t>JOSÉ MANUEL BLANCO QUIHUIS</t>
  </si>
  <si>
    <t>21 Y 22 DE SEPTIEMBRE</t>
  </si>
  <si>
    <t>ARIADNA ANGÓN ALVARADO</t>
  </si>
  <si>
    <t>CONFERENCIA "FACULTADES Y ATRIBUCIONES DE PRODECON"</t>
  </si>
  <si>
    <t>"FACULTADES Y ATRIBUCIONES DE PRODECON"</t>
  </si>
  <si>
    <t>MARIO TORAYA</t>
  </si>
  <si>
    <t>PAZ-E-033</t>
  </si>
  <si>
    <t>PAZ-E-034</t>
  </si>
  <si>
    <t>PAZ-E-035</t>
  </si>
  <si>
    <t>PAZ-E-036</t>
  </si>
  <si>
    <t>PAZ-E-037</t>
  </si>
  <si>
    <t>LEO-LE-015</t>
  </si>
  <si>
    <t>ULISES FUENTES RODRIGUEZ</t>
  </si>
  <si>
    <t>DIPLOMADO DE AMPARO</t>
  </si>
  <si>
    <t>1 Y 2</t>
  </si>
  <si>
    <t>MARCOS PEREZ RESENDIZ</t>
  </si>
  <si>
    <t>SEMINARIO DE MECANISMOS ALTERNATIVOS DE SOLUCIÓN DE CONTROVERSIAS</t>
  </si>
  <si>
    <t>EL CONFLICTO</t>
  </si>
  <si>
    <t>JOSE ANGUIANO CORTES</t>
  </si>
  <si>
    <t>CICLO MARTES DE CRONICAS, PROYECCION DE FILME</t>
  </si>
  <si>
    <t>BUDA EXPLOTO DE VERGUENZA</t>
  </si>
  <si>
    <t>FRANCISCO GONZALEZ CORDOVA</t>
  </si>
  <si>
    <t>GENERALIDADES DE LOS MECANISMOS ALTERNATIVOS DE SOLUCION DE CONTROVERSIAS</t>
  </si>
  <si>
    <t>LEO-E-020</t>
  </si>
  <si>
    <t>JOSE BERMUDEZ MANRIQUE</t>
  </si>
  <si>
    <t>EL AMPARO CONTRA PARTICULARES, EL AMPARO COLECTIVO Y EL AMPARO DIRECTO.</t>
  </si>
  <si>
    <t>8 Y 9</t>
  </si>
  <si>
    <t>JUAN LUNA ALFARO</t>
  </si>
  <si>
    <t>LA LEY NACIONAL DE MECANISMOS ALTERNATIVOS DE SOLUCION DE CONTROVERSIAS EN MATERIA PENAL. EL PROCEDIMIENTO.</t>
  </si>
  <si>
    <t>CARLOS MENA CARMONA</t>
  </si>
  <si>
    <t>CICLO MARTES DE CRONICAS, MESA REDONDA</t>
  </si>
  <si>
    <t>VANESSA MARTINEZ PEDRAZA</t>
  </si>
  <si>
    <t>MARIO FLORES MUÑOZ</t>
  </si>
  <si>
    <t>LUCINA GONZALEZ MIJES</t>
  </si>
  <si>
    <t>EL ACUERDO REPARATORIO</t>
  </si>
  <si>
    <t>SIN SOLICITUD</t>
  </si>
  <si>
    <t>MANUEL VIDAURRI ARECHIGA</t>
  </si>
  <si>
    <t>PRESENTACION DE LIBRO</t>
  </si>
  <si>
    <t>BASES GENERALES DE CRIMINOLOGIA Y POLITICA CRIMINAL</t>
  </si>
  <si>
    <t>JUAN SANCHEZ IRIARTE</t>
  </si>
  <si>
    <t>SENTENCIA, CUMPLIMINETO Y EJECUCION DE LAS SENTENCIAS DE AMPARO</t>
  </si>
  <si>
    <t>29 Y 30</t>
  </si>
  <si>
    <t>MAT-E-025</t>
  </si>
  <si>
    <t>GONZALO HIGINIO CARRILLO DE EÓN Y CIPRIANO ZUÑIGA MORENO</t>
  </si>
  <si>
    <t>DIPLOMADO AMPARO MÓDULO III SESIÓN III</t>
  </si>
  <si>
    <t>MATAMOROS</t>
  </si>
  <si>
    <t>03 DE SEPTIEMBRE</t>
  </si>
  <si>
    <t>CARLOS LEÓN CARREÑO LUGO</t>
  </si>
  <si>
    <t>MAT-LE-007</t>
  </si>
  <si>
    <t>OLGA ILEANA SALDAÑA DURAN</t>
  </si>
  <si>
    <t>DIPLOMADO AMPARO MÓDULO III SESIÓN IV</t>
  </si>
  <si>
    <t>6 Y 7 DE SEPTIEMBRE</t>
  </si>
  <si>
    <t>MAT-E026</t>
  </si>
  <si>
    <t>WALTER ARELLANO HOBELSBERGER Y MARCIA CLAUDIA TORRES QUEVEDO</t>
  </si>
  <si>
    <t>DIPLOMADO AMPARO MÓDULO III SESIÓN V</t>
  </si>
  <si>
    <t>24 DE SEPTIEMBRE</t>
  </si>
  <si>
    <t>WALTER ARELLANO HOBELSBERGER Y WALTER ARELLANO TORRES</t>
  </si>
  <si>
    <t>ROMÁN JIMÉNEZ JIMÉNEZ</t>
  </si>
  <si>
    <t>CONFERENCIA "PROTOCOLO DE ACTUACIÓN PARA QUIENES IMPARTEN JUSTICIA EN CASOS QUE INVOLUCREN ORIENTACIÓN SEXUAL O LA IDENTIDAD DE GÉNERO"</t>
  </si>
  <si>
    <t>PROTOCOLO DE ACTUACIÓN PARA QUIENES IMPARTEN JUSTICIA EN CASOS QUE INVOLUCREN ORIENTACIÓN SEXUAL O LA IDENTIDAD DE GÉNERO</t>
  </si>
  <si>
    <t>ANA PATRICIA DE LOS SANTOS GARZA</t>
  </si>
  <si>
    <t>ROBERTO JOSÉ GALINDO BENAVIDES</t>
  </si>
  <si>
    <t>MARTES DE CRÓNICAS CINE DEBATE PELÍCULA "BUDA EXPLOTO POR VENGANZA"</t>
  </si>
  <si>
    <t>CINE DEBATE PELÍCULA "BUDA EXPLOTO POR VENGANZA"</t>
  </si>
  <si>
    <t>CARLOS FAUSTINO GONZÁLEZ MALDONADO</t>
  </si>
  <si>
    <t>MARTES DE CRÓNICAS MESA REDONDA</t>
  </si>
  <si>
    <t xml:space="preserve"> MESA REDONDA</t>
  </si>
  <si>
    <t>MIGUEL SESIN BOTTI</t>
  </si>
  <si>
    <t>NEFTALI RUBÉN TREJO MUÑÓZ</t>
  </si>
  <si>
    <t>PERSONAL DE LA UNIDAD DE CRÓNICAS</t>
  </si>
  <si>
    <t>VIDEOCONFERENCIA MARTES DE CRÓNICAS PRESENTACIÓN DE CRÓNICAS</t>
  </si>
  <si>
    <t xml:space="preserve"> PRESENTACIÓN DE CRÓNICAS</t>
  </si>
  <si>
    <t>PERSONAL DEL CEC</t>
  </si>
  <si>
    <t>VIDEOCONFERENCIA MARTES DE CRÓNICAS CONFERENCIA CENTROS DE ESTUDIOS CONSTITUCIONALES</t>
  </si>
  <si>
    <t xml:space="preserve"> CENTROS DE ESTUDIOS CONSTITUCIONALES</t>
  </si>
  <si>
    <t>FAUSTINO GUTIÉRREZ PÉREZ</t>
  </si>
  <si>
    <t>SEMINARIO "ARGUMENTACIÓN JURÍDICA"</t>
  </si>
  <si>
    <t>EFRAÍN FRAUSTO PÉREZ</t>
  </si>
  <si>
    <t>10 DE SEPTIEMBRE</t>
  </si>
  <si>
    <t>ADOLFO ALDRETE VARGAS</t>
  </si>
  <si>
    <t>MAZ-E-060</t>
  </si>
  <si>
    <t>EUCEBIO ÁVILA LÓPEZ</t>
  </si>
  <si>
    <t>AMPARO INDIRECTO</t>
  </si>
  <si>
    <t>MAZATLÁN</t>
  </si>
  <si>
    <t>2 y 3/09/2016</t>
  </si>
  <si>
    <t>0                               2,000.00</t>
  </si>
  <si>
    <t>0                             0                                 0</t>
  </si>
  <si>
    <t>MAZ-E-061</t>
  </si>
  <si>
    <t>WALTER ARELLANO HOBELSBERGER</t>
  </si>
  <si>
    <t>EL AMPARO CONTRA PARTICULARES; EL AMPARO COLECTIVO; AMPARO INDIRECTO</t>
  </si>
  <si>
    <t>9 y 10/09/2016</t>
  </si>
  <si>
    <t>5,627.40                               1,997.00</t>
  </si>
  <si>
    <t>6,261.00                             0                                 0</t>
  </si>
  <si>
    <t>MAZ-E-062</t>
  </si>
  <si>
    <t>ALFREDO LÓPEZ CRUZ</t>
  </si>
  <si>
    <t>LA SUSPENSIÓN DEL ACTO RECLAMADO EN EL AMPARO DIRECTO E INDIRECTO</t>
  </si>
  <si>
    <t>23 Y 24/09/2016</t>
  </si>
  <si>
    <t>0                               1,990.00</t>
  </si>
  <si>
    <t>MAZ-E-063</t>
  </si>
  <si>
    <t>CUMPLIMIENTO Y EJECUCIÓN DE LAS SENTENCIAS DE AMPARO</t>
  </si>
  <si>
    <t>30/09/2016 Y 01/10/2016</t>
  </si>
  <si>
    <t>MAZ-E-064</t>
  </si>
  <si>
    <t>JULIO SUÁREZ BELTRÁN</t>
  </si>
  <si>
    <t>CINE DEBATE: "BUDA EXPLOTÓ DE VERGÜERZA"</t>
  </si>
  <si>
    <t>BUDA EXPLOTÓ DE VERGÜERZA</t>
  </si>
  <si>
    <t>06/09/216</t>
  </si>
  <si>
    <t>0                               1,000.00</t>
  </si>
  <si>
    <t>MAZ-E-065</t>
  </si>
  <si>
    <t>MESA DE DIALOGO "DERECHO A LA EDUCACIÓN"</t>
  </si>
  <si>
    <t>MAZ-E-066</t>
  </si>
  <si>
    <t>JUANA GAVIÑO CONTRERAS</t>
  </si>
  <si>
    <t>MAZ-E-067</t>
  </si>
  <si>
    <t>MARIO REGENTE BORGES</t>
  </si>
  <si>
    <t>SEMINARIO "MEDIOS ALTERNATIVOS DE SOLUCIÓN DE CONTROVERSIAS"</t>
  </si>
  <si>
    <t>EL CONFLICTO; GENERALIDADES DE LOS MECANISMOS ALTERNATIVOS DE SOLUCIÓN DE CONTROVERSIAS</t>
  </si>
  <si>
    <t>5,627.40                               2,000.00</t>
  </si>
  <si>
    <t>5,981.00                             0                                 30.00</t>
  </si>
  <si>
    <t>MAZ-E-068</t>
  </si>
  <si>
    <t>ANA MARÍA HERNÁNDEZ SÁNCHEZ</t>
  </si>
  <si>
    <t>LA LEY NACIONAL DE MECANISMOS ALTERNATIVOS DE SOLUCIÓN DE CONTROVERSIAS EN MATERIA PENAL. EL PROCEDIMIENTO; EL ACUERDO REPARATORIO</t>
  </si>
  <si>
    <t>30/09 Y 01/10/2016</t>
  </si>
  <si>
    <t>4,675.40                               2,000.00</t>
  </si>
  <si>
    <t>3,524.00                             0                                 30.00</t>
  </si>
  <si>
    <t>MAZ-E-069</t>
  </si>
  <si>
    <t>MAZ-E-070</t>
  </si>
  <si>
    <t>CARLOS GRANDE RODRÍGUEZ</t>
  </si>
  <si>
    <t>CONFERENCIA "VENUSTIANO CARRANZA: VIDA, OBRA Y LEGADO"</t>
  </si>
  <si>
    <t>VENUSTIANO CARRANZA: VIDA, OBRA Y LEGADO</t>
  </si>
  <si>
    <t>2,337.70                               1,000.00</t>
  </si>
  <si>
    <t>0                             1,346.00                                 0</t>
  </si>
  <si>
    <t>MER-E-89-2016</t>
  </si>
  <si>
    <t>ALIMENTOS:  209.00</t>
  </si>
  <si>
    <t>TRANSPORTE: 224.00</t>
  </si>
  <si>
    <t>ESTAC.: 35.99</t>
  </si>
  <si>
    <t>MER-E-90-2016</t>
  </si>
  <si>
    <t>ALIMENTOS:  00</t>
  </si>
  <si>
    <t>TRANSPORTE: 00</t>
  </si>
  <si>
    <t>ESTAC.: 20.00</t>
  </si>
  <si>
    <t>MER-E-91-2016</t>
  </si>
  <si>
    <t>MER-E- 92-2016</t>
  </si>
  <si>
    <t>MER-E-93-2016</t>
  </si>
  <si>
    <t>ESTAC.:20.00</t>
  </si>
  <si>
    <t>MER-E-94-2016</t>
  </si>
  <si>
    <t>ESTAC.: 64.00</t>
  </si>
  <si>
    <t>MER-E-95-2016</t>
  </si>
  <si>
    <t>ESTAC.: 00.00</t>
  </si>
  <si>
    <t>MER-E-96-2016</t>
  </si>
  <si>
    <t>MER-E-99-2016</t>
  </si>
  <si>
    <t>ESTAC.: 28.00</t>
  </si>
  <si>
    <t>MER-E-100-2016</t>
  </si>
  <si>
    <t>ESTAC.: 29.00</t>
  </si>
  <si>
    <t>MER-E-101-2016</t>
  </si>
  <si>
    <t>MER-E-102-2016</t>
  </si>
  <si>
    <t>MER-E-105-2016</t>
  </si>
  <si>
    <t>MER-E-106-2016</t>
  </si>
  <si>
    <t>ESTAC.: 72.00</t>
  </si>
  <si>
    <t>MER-E-107-2016</t>
  </si>
  <si>
    <t>MER-E-108-2016</t>
  </si>
  <si>
    <t>ESTAC.: 32.00</t>
  </si>
  <si>
    <t>MER-E-109-2016</t>
  </si>
  <si>
    <t>MER-E-110-2016</t>
  </si>
  <si>
    <t>09 Y10 DE SEPTIEMBRE</t>
  </si>
  <si>
    <t>MXL-LE-008</t>
  </si>
  <si>
    <t>ADRIANA BERENICE CAMPA VIRAMONTES</t>
  </si>
  <si>
    <t>SEMINARIO. MEDIOS ALTERNOS DE SOLUCION DE CONTROVERSIAS</t>
  </si>
  <si>
    <t>MODULO I. EL CONFLICTO</t>
  </si>
  <si>
    <t>MEXICALI</t>
  </si>
  <si>
    <t>5 Y 26 DE SEPTIEMBRE</t>
  </si>
  <si>
    <t>ARMANDO SANABRIA ENZASTIGA</t>
  </si>
  <si>
    <t>MARTES DE CRONICAS. LAS RESOLUCIONES DEL PLENO A TRAVES DEL CINE. DERECHO A LA EDUCACION.</t>
  </si>
  <si>
    <t>DERECHO A LA EDUCACION. PROYECCION DE LA PELICULA BUDA EXPLOTO DE VERGÜENZA.</t>
  </si>
  <si>
    <t>6 Y 27 DE SEPTIEMBRE</t>
  </si>
  <si>
    <t>DANTE ORLANDO DELGADO CARRIZALEZ</t>
  </si>
  <si>
    <t>DIPLOMADO JUICIO DE AMPARO</t>
  </si>
  <si>
    <t>MODULO III. EL JUICIO DE AMPAROI. EL AMPARO INDIRECTO.</t>
  </si>
  <si>
    <t>MXL-E-009</t>
  </si>
  <si>
    <t>FABIENNE VENET REBIFFE</t>
  </si>
  <si>
    <t>TALLER. EL PODER JUDICIAL Y LOS DERECHOS HUMANOS DE LAS PERSONAS MIGRANTES Y SUJETAS DE PROTECCION INTERNACIONAL EN MEXICO</t>
  </si>
  <si>
    <t>MARCO MIGRATORIO, REGULARIZACION MIGRATORIA Y PROCEDIMIENTO ADMINISTRATIVO MIGRATORIO DE DOCUMENTACION</t>
  </si>
  <si>
    <t>MANON CAGNARD</t>
  </si>
  <si>
    <t>MXL-E-010</t>
  </si>
  <si>
    <t>ELIZABETH ARROYO QUINTANA</t>
  </si>
  <si>
    <t>PROBLEMATICAS DETECTADAS EN EL ACCESO A LA JUSTICIA DE PERSONAS EXTRANJERAS EN MEXICO Y DESCRIPCION DEL CONTENIDO DEL PROTOCOLO DE ACTUACION</t>
  </si>
  <si>
    <t>GRETCHEN KUHNER</t>
  </si>
  <si>
    <t>IDENTIDAD Y EDUCACION EN CONTEXTOS MIGRATORIOS CON PERSPECTIVA DE GENERO</t>
  </si>
  <si>
    <t>JOSE FRANCISCO SIEBER LUZ FILHO</t>
  </si>
  <si>
    <t>NOCIONES GENERALES: PRINCIPIOS DE LA PROTECCION INTERNACIONAL, CLAUSULAS DE INCLUSION Y EXCLUSION, PERSONAS DE INTERES DEL ACNUR</t>
  </si>
  <si>
    <t>OYUKI ANG</t>
  </si>
  <si>
    <t>CINTHIA PEREZ TREJO</t>
  </si>
  <si>
    <t>LA PROTECCION INTERNACIONAL, DEFINICION DE PERSONAS REFUGIADAS, PROCEDIMIENTO DE RECONOCIMIENTO DE LA CONDICION DE REFUGIADO EN MEXICO</t>
  </si>
  <si>
    <t>JESUS MANUEL SIERRA ARROYO</t>
  </si>
  <si>
    <t>MXL-E-011</t>
  </si>
  <si>
    <t>HECTOR ARNOLDO MALDONADO LOPEZ</t>
  </si>
  <si>
    <t>MODULO III. EL JUICIO DE AMPAROI. EL AMPARO CONTRA PARTICULARES. EL AMPARO COLECTIVO. EL AMAPRO DIRECTO</t>
  </si>
  <si>
    <t>ABRAHAM CORTEZ BERNAL</t>
  </si>
  <si>
    <t>MODULO II. GENERALIDADES DE LOS MECANISMOS ALTERNATIVOS DE SOLUCION DE CONTROVERSIAS</t>
  </si>
  <si>
    <t>VERONICA CASTILLO GARCIA</t>
  </si>
  <si>
    <t>MARTES DE CRONICAS. LAS RESOLUCIONES DEL PLENO A TRAVES DEL CINE. DERECHO A LA EDUCACION</t>
  </si>
  <si>
    <t>MESA DE DEBATE CON EL TEMA: DERECHO A LA EDUCACION</t>
  </si>
  <si>
    <t>JOSE FRANCISCO MURILLO GONZALEZ</t>
  </si>
  <si>
    <t>NORMA DANIELA RUBIO DAVILA</t>
  </si>
  <si>
    <t>MODULO III. LA LEY NACIONAL DE MECANISMOS ALTERNATIVOS DE SOLUCION DE CONTROVERSIAS EN MATERIA PENAL. EL PROCEDIMIENTO</t>
  </si>
  <si>
    <t>EXPOSICION DEL ASUNTO SOBRE EL DERECHO HUMANO A LA EDUCACION (AMPARO EN REVISION 750/2015) RESUELTO POR LA SUPREMA CORTE DE JUSTICIA DE LA NACION</t>
  </si>
  <si>
    <t>RAUL BALLESTEROS GUTIERREZ RUBIO</t>
  </si>
  <si>
    <t>MODULO IV. EL JUICIO DE AMPARO II. LA SUSPENSION DEL ACTO RECLAMADO EN EL AMPARO DIRECTO E INDIRECTO</t>
  </si>
  <si>
    <t>PROTOCOLO DE ACTUACION PARA QUIENES IMPARTEN JUSTICIA EN CASOS QUE INVOLUCREN LA ORIENTACION SEXUAL O LA IDENTIDAD DE GENERO</t>
  </si>
  <si>
    <t>23 DE SEPTIEMBRE</t>
  </si>
  <si>
    <t>ELIAS MERAZ BARAJAS</t>
  </si>
  <si>
    <t>MODULO IV. EL ACUERDO REPARATORIO</t>
  </si>
  <si>
    <t>CENTRO DE ESTUDIOS CONSTITUCIONALES</t>
  </si>
  <si>
    <t>ANALISIS DEL CASO SOBRE EL DERECHO HUMANO A LA EDUCACION (AMPARO EN REVISION 750/2015)</t>
  </si>
  <si>
    <t>MODULO IV. EL JUICIO DE AMPARO II. SENTENCIA. CUMPLIMIENTO Y EJECUCION DE LAS SENTENCIAS DE AMPARO</t>
  </si>
  <si>
    <t>RICARDO SEPULVEDA IGUINIZ</t>
  </si>
  <si>
    <t>VIDEOCONFERENCIA. RETOS Y OBSTACULOS EN LA IMPLEMENTACION DE LA REFORMA CONSTITUCIONAL DE DERECHOS HUMANOS A 5 AÑOS DE SU VIGENCIA</t>
  </si>
  <si>
    <t>RETOS Y OBSTACULOS EN LA IMPLEMENTACION DE LA REFORMA CONSTITUCIONAL DE DERECHOS HUMANOS A 5 AÑOS DE SU VIGENCIA</t>
  </si>
  <si>
    <t>JAVIER LAYNEZ POTISEK</t>
  </si>
  <si>
    <t>VIDEOCONFERENCIA. EL INTERES LEGITIMO EN EL JUICIO DE AMPARO</t>
  </si>
  <si>
    <t>MTY-LE-010</t>
  </si>
  <si>
    <t>JORGE MEZA PÉREZ</t>
  </si>
  <si>
    <t>DIPLOMADO: JUICIO DE AMPARO</t>
  </si>
  <si>
    <t>MONTERREY</t>
  </si>
  <si>
    <t>ANTONIO CEJA OCHOA</t>
  </si>
  <si>
    <t>07 Y 08 DE SEPTIEMBRE</t>
  </si>
  <si>
    <t>HUGO ALEJANDRO BERMÚDEZ MANRIQUE</t>
  </si>
  <si>
    <t>SERGIO GARCIA MÉNDEZ</t>
  </si>
  <si>
    <t>RICARDO SEPULVEDA IGUÍNIZ</t>
  </si>
  <si>
    <t>PRESENTACIÓN DE LIBRO: LA PRESENCIA DE LA AUSENCIA. HISTORIA DE PERSONAS DESAPARECIDAS Y REFLEXIONES EN TORNO A LAS DESAPARICIONES EN MÉXICO.</t>
  </si>
  <si>
    <t>LA PRESENCIA DE LA AUSENCIA. HISTORIA DE PERSONAS DESAPARECIDAS Y REFLEXIONES EN TORNO A LAS DESAPARICIONES EN MÉXICO.</t>
  </si>
  <si>
    <t>02 DE SEPTIEMBRE</t>
  </si>
  <si>
    <t>SOFIA VELASCO BECERRA</t>
  </si>
  <si>
    <t>ANA MARGARITA RIOS-FARJAT</t>
  </si>
  <si>
    <t>CICLO DE CRÓNICAS: CINE DEBATE: BUDA EXPLOTO POR VERGÜENZA.</t>
  </si>
  <si>
    <t>CINE DEBATE: BUDA EXPLOTO POR VERGÜENZA.</t>
  </si>
  <si>
    <t>MYRNA ELÍA GARCÍA BARRERA</t>
  </si>
  <si>
    <t>PRESENTACIÓN DE PROTOCOLO DE ACTUACIÓN PARA QUIENES IMPARTEN JUSTICIA EN CASOS QUE INVOLUCREN LA ORIENTACIÓN SEXUAL O LA IDENTIDAD DE GÉNERO.</t>
  </si>
  <si>
    <t>NANCY NELLY SANMIGUEL GONZÁLEZ               RAFAEL AGUILERA PORTALES</t>
  </si>
  <si>
    <t>PRESENTACIÓN DE LIBRO: LA AUTONOMÍA FINANCIERA DEL MUNICIPIO DE MÉXICO.</t>
  </si>
  <si>
    <t>LA AUTONOMÍA FINANCIERA DEL MUNICIPIO DE MÉXICO.</t>
  </si>
  <si>
    <t>CICLO DE CRÓNICAS: MESA REDONDA: DERECHO A LA EDUCACIÓN.</t>
  </si>
  <si>
    <t>MESA REDONDA: DERECHO A LA EDUCACIÓN.</t>
  </si>
  <si>
    <t>MAURO ZACARIAS CASIMIRO</t>
  </si>
  <si>
    <t>HUGO DANTE LUCIO</t>
  </si>
  <si>
    <t>ROSAURA GUERRA DELGADO</t>
  </si>
  <si>
    <t>MESA DE ANÁLISIS: SENSIBILIZACIÓN SOCIAL EN EL NUEVO SISTEMA PENAL ACUSATORIO.</t>
  </si>
  <si>
    <t>SENSIBILIZACIÓN SOCIAL EN EL NUEVO SISTEMA PENAL ACUSATORIO.</t>
  </si>
  <si>
    <t>MYRNA SUSANA CABRERO GONZÁLEZ</t>
  </si>
  <si>
    <t>LOURDES DÁVILA TREVIÑO</t>
  </si>
  <si>
    <t>DAVID EUGENIO ELIZONDO CANTÚ</t>
  </si>
  <si>
    <t>MARIEL ALBARRÁN DUARTE</t>
  </si>
  <si>
    <t>PRESENTACIÓN DE CRÓNICAS: DERECHO A LA EDUCACIÓN.</t>
  </si>
  <si>
    <t>POR DEFINIR DE LA DGCCJ.</t>
  </si>
  <si>
    <t>CICLO DE CRÓNICAS: CONFERENCIA CEC: DERECHO A LA EDUCACIÓN</t>
  </si>
  <si>
    <t>CONFERENCIA CEC: DERECHO A LA EDUCACIÓN</t>
  </si>
  <si>
    <t>AIDÉ GARCÍA MÉNDEZ</t>
  </si>
  <si>
    <t>CINE DEBATE: PROYECCIÓN DE LA PELÍCULO "LA AMISTAD".</t>
  </si>
  <si>
    <t>PROYECCIÓN DE LA PELÍCULO "LA AMISTAD".</t>
  </si>
  <si>
    <t>MTY-E-017</t>
  </si>
  <si>
    <t>NICOLE ELIZABETH ILLAND MURGA</t>
  </si>
  <si>
    <t>CONFERENCIA: EL QUEHACER DE LA SUPREMA CORTE DE JUSTICIA DE LA NACIÓN</t>
  </si>
  <si>
    <t>EL QUEHACER DE LA SUPREMA CORTE DE JUSTICIA DE LA NACIÓN</t>
  </si>
  <si>
    <t>MTY-E-018</t>
  </si>
  <si>
    <t>JOSE DE JESUS CRUZ SIBAJA</t>
  </si>
  <si>
    <t>TALLER DE HABILIDADES BÁSICAS DE EXPRESIÓN ORAL</t>
  </si>
  <si>
    <t>25 DE SEPTIEMBRE</t>
  </si>
  <si>
    <t>MOR-LE-11</t>
  </si>
  <si>
    <t>VICTORINO ROJAS RIVERA</t>
  </si>
  <si>
    <t>IMPROCEDENCIA Y SOBRESEIMIENTO</t>
  </si>
  <si>
    <t>MORELIA</t>
  </si>
  <si>
    <t>ARMANDO DIAZ LOPEZ</t>
  </si>
  <si>
    <t>MOR-E-016</t>
  </si>
  <si>
    <t>MARCO POLO ROSAS BAQUEIRO</t>
  </si>
  <si>
    <t>FERNANDO ARREOLA AMANTE</t>
  </si>
  <si>
    <t>EL AMPARO CONTRA PARTICULARES, EL AMPARO COLECTIVO Y EL AMPARO DIRECTO</t>
  </si>
  <si>
    <t>JUAN GABRIEL SANCHEZ IRIARTE</t>
  </si>
  <si>
    <t>SENTENCIA, CUMPLIMIENTO Y EJECUCION DE SENTENCIA DE AMPARO</t>
  </si>
  <si>
    <t>PERLA ARELI BARBOSA MUÑOZ</t>
  </si>
  <si>
    <t>MARTES DE CRONICAS CONFERENCIA DERECHO A LA EDUCACION</t>
  </si>
  <si>
    <t>CARLOS RODRIGUEZ CAMARENA</t>
  </si>
  <si>
    <t>MOR-E-017</t>
  </si>
  <si>
    <t>OCTAVIO MARTINEZ CAMACHO</t>
  </si>
  <si>
    <t>CURSO TALLER AUDIENCIA INICIAL</t>
  </si>
  <si>
    <t>AUDIENCIA INICIAL</t>
  </si>
  <si>
    <t>20, 21 Y 22 DE SEPTIEMBRE</t>
  </si>
  <si>
    <t>AIDA ARLETTE CEDENA MEJIA</t>
  </si>
  <si>
    <t>CONFERENCIA LEY GENERAL DE LOS DERECHOS DE NIÑOS, NIÑAS Y ADOLESCENTES</t>
  </si>
  <si>
    <t>LEY GENERAL DE LOS DERECHOS DE NIÑAS, NIÑOS Y ADOLESCENTES</t>
  </si>
  <si>
    <t>MOR-LE-12</t>
  </si>
  <si>
    <t>CLAUDIA LORENA DIAZ MARTINEZ</t>
  </si>
  <si>
    <t>CONFERENCIA TALLER DERECHO A LA EDUCACION</t>
  </si>
  <si>
    <t>NLD-E-024</t>
  </si>
  <si>
    <t>MA. GABRIELA ROLON MONTAÑO</t>
  </si>
  <si>
    <t>NUEVO LAREDO</t>
  </si>
  <si>
    <t>02 Y 03 DE SEPTIEMBRE</t>
  </si>
  <si>
    <t>NLD-E-025</t>
  </si>
  <si>
    <t>CARLOS RONZON SEVILLA</t>
  </si>
  <si>
    <t>09 Y 10 DE SEPTIEMBRE</t>
  </si>
  <si>
    <t>NLD-E-026</t>
  </si>
  <si>
    <t>JOSÉ MIGUEL CABRALES LUCIO</t>
  </si>
  <si>
    <t>EL AMPARO CONTRA PARTICULARES</t>
  </si>
  <si>
    <t>EL AMPARO COLECTIVO</t>
  </si>
  <si>
    <t>EL AMPARO DIRECTO</t>
  </si>
  <si>
    <t>NLD-E-027</t>
  </si>
  <si>
    <t>JOSÉ RUBEN LUNA MARTÍNEZ</t>
  </si>
  <si>
    <t>30 DE SEPTIEBRE Y 01 DE OCTUBRE</t>
  </si>
  <si>
    <t>LA SUSPENSIÓN DEL ACTO RECLAMADO, EN EL AMPARO DIRECTO E INDIRECTO</t>
  </si>
  <si>
    <t>CARLOS GERARDO MARTINEZ GOMEZ</t>
  </si>
  <si>
    <t>MANUEL GALVAN ALMENDAREZ Y CARLOS GERARDO MARTINEZ GOMEZ</t>
  </si>
  <si>
    <t>JOSÉ IBARRA FLORES</t>
  </si>
  <si>
    <t>PROTOCOLO DE ACTUACIÓN PARA QUIENES IMPARTEN JUSTICIA EN CASOS QUE INVOLUCREN LA ORIENTACIÓN SEXUAL O LA IDENTIDAD DE GÉNERO.</t>
  </si>
  <si>
    <t>NLD-E-028</t>
  </si>
  <si>
    <t>JOSÉ HERIBERTO PÉREZ GARCÍA</t>
  </si>
  <si>
    <t>SEMINARIO "PROTECCIÓN Y PRESERVACIÓN DEL LUGAR DE INTERVENCIÓN Y CADENA DE CUSTODIA"</t>
  </si>
  <si>
    <t>MÓDULO I</t>
  </si>
  <si>
    <t>NLD-E-029</t>
  </si>
  <si>
    <t>RICARDO JAVIER ALVARADO WALLACE</t>
  </si>
  <si>
    <t>28, 29 y 30 DE SEPTIEMBRE</t>
  </si>
  <si>
    <t>MÓDULO II</t>
  </si>
  <si>
    <t>CARLOS ARTURO RIVERO VERANO</t>
  </si>
  <si>
    <t>PACHUCA</t>
  </si>
  <si>
    <t>ENRIQUE DANIEL IBARRA JUÁREZ</t>
  </si>
  <si>
    <t>CINE DEBATE</t>
  </si>
  <si>
    <t>EMMANUEL ROSALES GUERRERO</t>
  </si>
  <si>
    <t>LUIS ROBERTO ÁVILA PRADO</t>
  </si>
  <si>
    <t>MESA DE DEBATE DERECHO A LA EDUCACIÓN</t>
  </si>
  <si>
    <t>MARIEL IBARRA DUARTE</t>
  </si>
  <si>
    <t>PRESENTACIÓN DE CRÓNICA "DERECHO A LA EDUCACIÓN"</t>
  </si>
  <si>
    <t>CARLOS AMADOR CHAVELA</t>
  </si>
  <si>
    <t>PROTECCIÓN Y PRESERVACIÓN DEL LUGAR DE INTERVENCIÓN Y CADENA DE CUSTODIA</t>
  </si>
  <si>
    <t>21 Y 22 DE SEPTIEMBRE DE 2016</t>
  </si>
  <si>
    <t>PAC-UE-08</t>
  </si>
  <si>
    <t>MARCO ANTONIO CEPEDA ANAYA</t>
  </si>
  <si>
    <t>PAC-E-17-2016</t>
  </si>
  <si>
    <t>MARISOL LÓPEZ BARRERA</t>
  </si>
  <si>
    <t>JUAN ANTONIO LÓPEZ BARRERA</t>
  </si>
  <si>
    <t>CURSO</t>
  </si>
  <si>
    <t>LA REFORMA CONSTITUCIONAL EN MATERIA DE DERECHOS HUMANOS</t>
  </si>
  <si>
    <t>VICTOR MANUEL ROCHA MERCADO</t>
  </si>
  <si>
    <t>MESA DE ANÁLISIS: CASO SOBRE EL DERECHO HUMANO A LA EDUCACIÓN</t>
  </si>
  <si>
    <t>ARTURO SOTELO GUTIÉRREZ</t>
  </si>
  <si>
    <t>28, 29 Y 30 DE SEPTIEMBRE DE 2016</t>
  </si>
  <si>
    <t>VIDEOCONFERENCIA</t>
  </si>
  <si>
    <t>IVÁN CARLO GUTIÉRREZ ZAPATA</t>
  </si>
  <si>
    <t>PAC-E-18-2016</t>
  </si>
  <si>
    <t>DRA. ELIA CRISTINA QUINTERO MONTIEL</t>
  </si>
  <si>
    <t>PROTOCOLO DE ACTUACION PARA QUIENES IMPARTEN JUSTICIA EN LOS CASOS QUE INVOLUCRE…</t>
  </si>
  <si>
    <t>PUEBLA</t>
  </si>
  <si>
    <t>DR. RAUL ANDRADE OSORIO</t>
  </si>
  <si>
    <t>LIC. CLAUDIA LORENA DIAZ MARTINEZ</t>
  </si>
  <si>
    <t>MTRA. ALAIDE GARZON OLVERA</t>
  </si>
  <si>
    <t>LIC. SERGIO ROMERO RODRIGUEZ</t>
  </si>
  <si>
    <t>LEY FEDERAL DE FOMENTO Y ORGANIZACIONES DE LA SOCIEDAD CIVIL</t>
  </si>
  <si>
    <t>DR. JOSE ALFONSO TRUJILLO DOMINGUEZ</t>
  </si>
  <si>
    <t xml:space="preserve">MARTES DE CRONICAS </t>
  </si>
  <si>
    <t>LIC. MARCO ANTONIO RODRIGUEZ ACOSTA</t>
  </si>
  <si>
    <t>QRO-LE-002-2016</t>
  </si>
  <si>
    <t>EDUARDO ACOSTA ROMERO</t>
  </si>
  <si>
    <t>PROYECCION DE PELICULA BUDA EXPLOTO POR VERGÜENZA</t>
  </si>
  <si>
    <t>MARGARITA CRUZ TORRES</t>
  </si>
  <si>
    <t>MESA DE DEBATE SOBRE EL TEMA DE LOS DERECHOS A LA EDUCACION.</t>
  </si>
  <si>
    <t>DELIMITACION LAS CARACTERISTICAS Y LOS ALCANCES DEL DERECHO A LA EDUCACION. CRONICA DEL AMPARO EN REVISION 323/2014 RESUELTO POR LA SCJN</t>
  </si>
  <si>
    <t>PRESENTACION DEL PROTOCOLO</t>
  </si>
  <si>
    <t>ACTUACION PARA QUIENES IMPARTEN JUSTICIA EN CASOS QUE INVOLUCREN LA ORIENTACION SEXUAL O LA IDENTIDAD DE GENERO</t>
  </si>
  <si>
    <t>ALUMNOS DE BACHILLERATO</t>
  </si>
  <si>
    <t>ESCUELA DE LA JUSTICIA</t>
  </si>
  <si>
    <t>DERECHOS HUMANOS</t>
  </si>
  <si>
    <t xml:space="preserve">ANALISIS DEL AMPARO EN REVISION 323/2014, A CARGO DEL CENTRO DE ESTUDIOS CONSTITUCIONALES DE LA SCJN </t>
  </si>
  <si>
    <t>CAROLINE LANESTOSA</t>
  </si>
  <si>
    <t xml:space="preserve">SEMINARIO </t>
  </si>
  <si>
    <t>PROTECCION Y PRESERVACION DEL LUGAR DE INTERVENCION Y CADENA DE CUSTODIA</t>
  </si>
  <si>
    <t>28 Y 29 DE SEPTIEMBRE DE 2016</t>
  </si>
  <si>
    <t>VIVIAN ZARATE VAZQUEZ</t>
  </si>
  <si>
    <t>SALT-E138</t>
  </si>
  <si>
    <t>CESAR SAUCEDO FLORES</t>
  </si>
  <si>
    <t>MEDIDAS CAUTELARES EN MATERIA CIVIL</t>
  </si>
  <si>
    <t>SALTILLO</t>
  </si>
  <si>
    <t>05 DE SEPTIEMBRE</t>
  </si>
  <si>
    <t>SALT-E-139</t>
  </si>
  <si>
    <t>MIGUEL LUNA RODRIGUEZ</t>
  </si>
  <si>
    <t>PROTOCOLO DE ACTUACIÓN PARA QUIENES IMPARTEN JUSTICIA EN CASOS QUE INVOLUCREN LA ORIENTACIÓN SEXUAL O LA IDENTIDAD DE GENERO</t>
  </si>
  <si>
    <t>SALT-E140</t>
  </si>
  <si>
    <t>SALVADOR LIRA ONTIVEROS</t>
  </si>
  <si>
    <t>HABILIDADES Y ESTRATEGIAS EN LA MEDIACIÓN EN CD. ACUÑA</t>
  </si>
  <si>
    <t>SALT-E141</t>
  </si>
  <si>
    <t>JULIAN NAVA HERNANDEZ</t>
  </si>
  <si>
    <t>HABILIDADES Y ESTRATEGIAS EN LA MEDIACIÓN EN PIEDRAS NEGRAS</t>
  </si>
  <si>
    <t>14 DE SEPTIEMBRE</t>
  </si>
  <si>
    <t>SALT-E142</t>
  </si>
  <si>
    <t>PEDRO LOPEZ MEDRANO</t>
  </si>
  <si>
    <t>DERECHOS HUMANOS, PROCURACION DE JUSTICIA Y SISTEMA ACUSATORIO</t>
  </si>
  <si>
    <t>SALT-E143</t>
  </si>
  <si>
    <t>FERNANDO YLLANEZ MARTINEZ</t>
  </si>
  <si>
    <t>LA RENUNCIA EN BLANCO BAJO LA PERSPECTIVA DE LA LEY FEDERAL DEL TRABAJO</t>
  </si>
  <si>
    <t>SALT-E144</t>
  </si>
  <si>
    <t>MARISOL RAMIREZ SANCHEZ</t>
  </si>
  <si>
    <t>HABILIDADES Y ESTRATEGIAS EN LA MEDIACION EN SABINAS</t>
  </si>
  <si>
    <t>SALT-E145</t>
  </si>
  <si>
    <t>HABILIDADES Y ESTRATEGIAS EN LA MEDIACION EN MONCLOVA</t>
  </si>
  <si>
    <t>SALT-E146</t>
  </si>
  <si>
    <t>CAPACITACIÓN EN EL USO Y MEJOR APROVECHAMIENTO DE LAS HERRAMIENTAS DE LOS SISTEMAS ELECTRÓNICOS DE CONSULTA DE TESIS Y EJECUTORIAS DE LA SCJN</t>
  </si>
  <si>
    <t>SALT-E147</t>
  </si>
  <si>
    <t>CESAR GIL RODRIGUEZ</t>
  </si>
  <si>
    <t>SUPLETORIEDAD EN MATERIA MERCANTIL</t>
  </si>
  <si>
    <t>SALT-E148</t>
  </si>
  <si>
    <t>YESSICA GUERRERO HERNANDEZ</t>
  </si>
  <si>
    <t>CRONICAS</t>
  </si>
  <si>
    <t>SALT-E149</t>
  </si>
  <si>
    <t>MIGUEL LUNA HERNANDEZ</t>
  </si>
  <si>
    <t>SALT-E150</t>
  </si>
  <si>
    <t>ERIKA AGUIRRE RODRIGUEZ</t>
  </si>
  <si>
    <t>SALT-E151</t>
  </si>
  <si>
    <t>SALT-E152</t>
  </si>
  <si>
    <t>SALT-E153</t>
  </si>
  <si>
    <t>ISABEL SEPULVEDA MONTAÑO</t>
  </si>
  <si>
    <t>MEDIOS ALTERNOS DE SOLUCION DE CONTROVERSIAS</t>
  </si>
  <si>
    <t>SALT-E154</t>
  </si>
  <si>
    <t>WENDY PUJOL ROMERO</t>
  </si>
  <si>
    <t>SALT-E155</t>
  </si>
  <si>
    <t>ROMERO SOBERANO NOROÑA</t>
  </si>
  <si>
    <t>SALT-E156</t>
  </si>
  <si>
    <t>ALBERTO DEL CASTILLO DEL VALLE</t>
  </si>
  <si>
    <t>SALT-E157</t>
  </si>
  <si>
    <t>JORGE GARCIA SOSA</t>
  </si>
  <si>
    <t>SALT-E158</t>
  </si>
  <si>
    <t>HUGO ARRIAGA BECERRA</t>
  </si>
  <si>
    <t>SALT-E159</t>
  </si>
  <si>
    <t>FRANCISCO LOPEZ GUTIERREZ</t>
  </si>
  <si>
    <t>PRESENTACIÓN DE LIBRO</t>
  </si>
  <si>
    <t>TEORIA Y PRACTICA DE LA PRUEBA PERICIAL</t>
  </si>
  <si>
    <t>SALT-E160</t>
  </si>
  <si>
    <t>ANDRES LINARES CARRANZA</t>
  </si>
  <si>
    <t>DERECHO PROCESAL ESPECIALIZADO</t>
  </si>
  <si>
    <t>SALT-E161</t>
  </si>
  <si>
    <t>IVAN CASTILLO ESTRADA</t>
  </si>
  <si>
    <t>07 DE SEPTIEMBRE</t>
  </si>
  <si>
    <t>SALT-E162</t>
  </si>
  <si>
    <t>ANTONIO CORTES MAYORGA</t>
  </si>
  <si>
    <t>13 Y 14 DE SEPTIEMBRE</t>
  </si>
  <si>
    <t>SALT-E163</t>
  </si>
  <si>
    <t>EFRAIN FRAUSTRO PEREZ</t>
  </si>
  <si>
    <t>20 Y 21 DE SEPTIEMBRE</t>
  </si>
  <si>
    <t>SALT-E164</t>
  </si>
  <si>
    <t>MARIA GALVAN CARRILES</t>
  </si>
  <si>
    <t>27 Y 28 DE SEPTIEMBRE</t>
  </si>
  <si>
    <t>0.00
0.00</t>
  </si>
  <si>
    <t>E-026</t>
  </si>
  <si>
    <t>1520.00
0.00</t>
  </si>
  <si>
    <t>3540.00
0.00</t>
  </si>
  <si>
    <t>E-027</t>
  </si>
  <si>
    <t>1924.00
385.00</t>
  </si>
  <si>
    <t>3852.00
0.00</t>
  </si>
  <si>
    <t>E-025</t>
  </si>
  <si>
    <t>3028.00
0.00</t>
  </si>
  <si>
    <t>0.00
600.00</t>
  </si>
  <si>
    <t xml:space="preserve">DERECHO </t>
  </si>
  <si>
    <t>"MINISTRO EZEQUIEL BURGUETE FARRERA" EN TAPACHULA, CHIAPAS</t>
  </si>
  <si>
    <t xml:space="preserve">DERECHOS HUMANOS </t>
  </si>
  <si>
    <t>DERECHO</t>
  </si>
  <si>
    <t>TEP-E-069</t>
  </si>
  <si>
    <t>TEP-E-070</t>
  </si>
  <si>
    <t>TEP-E-071</t>
  </si>
  <si>
    <t>TEP-E-074</t>
  </si>
  <si>
    <t>TEP-E-075</t>
  </si>
  <si>
    <t>TEP-E-076</t>
  </si>
  <si>
    <t>TEP-E-077</t>
  </si>
  <si>
    <t>TEP-E-079</t>
  </si>
  <si>
    <t>TIJ-028-CR</t>
  </si>
  <si>
    <t>MAGDO. ALEJANDRO RODRÍGUEZ ESCOBAR</t>
  </si>
  <si>
    <t>EL AMPARO INDIRECTO I Y II</t>
  </si>
  <si>
    <t>TIJUANA</t>
  </si>
  <si>
    <t>05 Y 07 DE SEPTIEMBRE E 2016</t>
  </si>
  <si>
    <t>MAGDO. BENJAMÍN CASTRO HERNÁNDEZ</t>
  </si>
  <si>
    <t>EL AMPARO CONTRA PARTICULARES. EL AMPARO COLECTIVO Y EL AMPARO DIRECTO I Y II</t>
  </si>
  <si>
    <t>08 Y 12 DE SEPTIEMBRE DE 2016</t>
  </si>
  <si>
    <t>TIJ-E-014</t>
  </si>
  <si>
    <t>MTRO. MIGUEL ÁNGEL GARCÍA MÁRQUEZ</t>
  </si>
  <si>
    <t>LA SUSPENSIÓN DEL ACTO RECLAMADO EN EL AMPARO DIRECTO E INDIRECTO I</t>
  </si>
  <si>
    <t>14 DE SEPTIEMBRE DE 2016 (SE CAMBIO LA FECHA PARA EL DÍA 21)</t>
  </si>
  <si>
    <t>TIJ-E-015</t>
  </si>
  <si>
    <t>LA SUSPENSIÓN DEL ACTO RECLAMADO EN EL AMPARO DIRECTO E INDIRECTO II</t>
  </si>
  <si>
    <t>19 DE SEPTIEMBRE DE 2016</t>
  </si>
  <si>
    <t>MTRO. SERGIO CUÉN SANDOVAL</t>
  </si>
  <si>
    <t>SENTENCIA; CUMPLIMIENTO Y EJECUCIÓN DE LAS SENTENCIAS DE AMPARO Y MEDIOS DE IMPUGNACIÓN</t>
  </si>
  <si>
    <t>26, 28 Y 29 DE SEPTIEMBRE DE 2016</t>
  </si>
  <si>
    <t>TIJ-036-CR</t>
  </si>
  <si>
    <t>LIC. MARÍA CONCEPCIÓN VALECIA BARAJAS</t>
  </si>
  <si>
    <t>MARTES DE CRÓNICAS. CICLO DERECHO A LA EDUCACIÓN. CINE DEBATE. PELÍCULA "BUDA EXPLOTÓ DE VERGÜENZA"</t>
  </si>
  <si>
    <t>TIJ-E-011</t>
  </si>
  <si>
    <t>DR. JUAN VEGA GÓMEZ</t>
  </si>
  <si>
    <t>TIJ-037-CR</t>
  </si>
  <si>
    <t>MTRO. BENIGNO LICEA GONZÁLEZ</t>
  </si>
  <si>
    <t>TIJ-040-CR</t>
  </si>
  <si>
    <t>PROTOCOLO DE ACTUACIÓN PARA QUIENES IMPARTEN JUSTICIA EN CASOS DE QUE INVOLUCREN LA ORIENTACIÓN SEXUAL O IDENTIDAD DE GÉNERO</t>
  </si>
  <si>
    <t>02 DE SEPTIEMBRE DE 2016</t>
  </si>
  <si>
    <t>TLX-E-029</t>
  </si>
  <si>
    <t>EDUARDO LEON SANDOVAL</t>
  </si>
  <si>
    <t>DIPLOMADO EL JUICIO DE AMPARO</t>
  </si>
  <si>
    <t>MODULO III. EL JUICIO DE AMPARO I. 7. IMPROCEDENCIA Y SOBRESEIMIENTO (1) Y (2)</t>
  </si>
  <si>
    <t>TLAXCALA</t>
  </si>
  <si>
    <t>TLX-LE-11</t>
  </si>
  <si>
    <t>MANUEL ALFONSO GARCIA HERNANDEZ</t>
  </si>
  <si>
    <t>MODULO III. EL JUICIO DE AMPARO I. 9 EL AMPARO INDIRECTO</t>
  </si>
  <si>
    <t>7 Y 9 DE SEPTIEMBRE DE 2016</t>
  </si>
  <si>
    <t>MACRINA CITLALI HERNANDEZ JUAREZ</t>
  </si>
  <si>
    <t>MODULO III. EL JUICIO DE AMPARO I. 11 EL AMAPARO CONTRA PARTICULARES, EL AMPARO COLECTIVO Y EL AMPARO DIRECTO.</t>
  </si>
  <si>
    <t>MARIO ALBERTO SANCHEZ VAZQUEZ</t>
  </si>
  <si>
    <t>TLX-E-027</t>
  </si>
  <si>
    <t>SERGIO ARTURO LOPEZ SERVIN</t>
  </si>
  <si>
    <t>MODULO IV. EL JUICIO DE AMPARO II. LA SUSPENSIÓN DEL ACTO RECLAMADO EN EL AMPARO DIRECTO E INDIRECTO</t>
  </si>
  <si>
    <t>ARMANDO RENE DAVILA TEMBLADOR</t>
  </si>
  <si>
    <t>CONFERENCIA: LOS MEDIOS DE IMPUGNACION EN EL JUICIO DE AMPARO</t>
  </si>
  <si>
    <t xml:space="preserve">EN LA CONFERENCIA SE EXPUSO LOS MEDIOS QUE EXISTEN PARA LLEVAR A CABO UNA IMPUGNACIÓN EN EL JUICIO DE AMPARO, LOS CUALES SON LOS RECURSOS DE REVISIÓN, QUEJA Y RECLAMACIÓN, ESTO CON FUNDAMENTO EN EL ARTÍCULO 80 DE LA LEY DE AMPARO. EL RECURSO DE REVISIÓN PROCEDERÁ SEGÚN SEA EL CASO DE ACUERDO AL ART. 81, EL RECURSO DE QUEJA PROCEDERÁ DE ACUERDO AL ART. 97 Y EL RECURSO DE RECLAMACIÓN PROCEDERÁ DE ACUERDO A LO ESTIPULADO EN EL ART. 104 DE LA LEY DE AMPARO. </t>
  </si>
  <si>
    <t>YULIANA MEDEL GONZALEZ</t>
  </si>
  <si>
    <t>PROTOCOLO DE ACTUACIÓN PARA QUIENES IMPARTEN JUSTICIA EN CASOS QUE INVOLUCREN LA ORIENTACION SEXUAL O LA IDENTIDAD DE GENERO</t>
  </si>
  <si>
    <t>PROTOCOLO DE ACTUACIÓN PARA QUIENES IMPARTEN JUSTICIA EN CASOS QUE INVOLUCRAN LA ORIENTACIÓN SEXUAL O LA IDENTIDAD DE GÉNERO.</t>
  </si>
  <si>
    <t>CONFERENCIA: CONTROL DE LA CONVENCIONALIDAD</t>
  </si>
  <si>
    <t>EVENTO REPROGRAMADO</t>
  </si>
  <si>
    <t>GUADALUPE VELAZQUEZ FLORES</t>
  </si>
  <si>
    <t>MARTES DE CRONICAS: ANALISIS DE LA RESOLUCION DE LA SCJN A CARGO DEL CENTRO DE ESTUDIOS CONSTITUCIONALES</t>
  </si>
  <si>
    <t>EN ESTA SESIÓN DE CINE DEBATE SE PROYECTÓ LA SERIE "BUDA EXPLOTÓ DE VERGÜENZA", PELÍCULA BASADA EN LA CULTURA AFGANA DONDE EL ACCESO A LA EDUCACIÓN ES CASI IMPOSIBLE PARA LAS NIÑAS, DONDE SE MARCA LA DIFERENCIA ENTRE LA CULTURA, LA EDUCACIÓN Y LA RELIGIÓN. LA COMENTARISTA ANALIZÓ MUY BIEN LA TRAMA DONDE EL DESEO ÚNICO DE LA NIÑA AFGANA ERA IR A LA ESCUELA PARA SABER LEER HISTORIAS. SE ANALIZÓ EL DERECHO DE ACCESO A LA EDUCACIÓN EN MÉXICO, EN ESPECIAL LAS POLÍTICAS PÚBLICAS Y REFORMAS QUE HA SUFRIDO EL ARTÍCULO 3O CONSTITUCIONAL.</t>
  </si>
  <si>
    <t>BRISEIDA JOICE MARTINEZ ESPINO</t>
  </si>
  <si>
    <t>MARTES DE CRONICAS: MESA DE DEBATE "DERECHO A LA EDUCACIÓN".</t>
  </si>
  <si>
    <t>ANÁLISIS MUY ESPECIALIZADO SOBRE LA EDUCACIÓN EN EL ÁMBITO NACIONAL. FUERON MUY CLAROS Y HUBO UN GRAN INTERÉS Y PARTICIPACIÓN POR PARTE DE LOS ASISTENTES. FUE UN EVENTO NUTRIDO Y DE CALIDAD EN LA EXPOSICIÓN.</t>
  </si>
  <si>
    <t>TOMAS ATONAL GUTIERREZ</t>
  </si>
  <si>
    <t xml:space="preserve">MÓDULO II: GENERALIDADES DEL JUICIO DE AMPARO
A) ANTECEDENTES DEL JUICIO DE AMPARO
1.- CREACIÓN Y EVOLUCIÓN
B) PRINCIPIOS DEL JUICIO DE AMPARO
</t>
  </si>
  <si>
    <t>TLX-LE-12</t>
  </si>
  <si>
    <t>EVENTO TRANSMITIDO POR VIDEOCONFERENCIA</t>
  </si>
  <si>
    <t>MARTES DE CRONICAS: EXPOSICION DEL ASUNTO POR VIDEOCONFERENCIA A CARGO DE LA UNIDAD DE CRONICAS</t>
  </si>
  <si>
    <t xml:space="preserve"> EXPOSICIÓN SOBRE EL AMPARO EN REVISIÓN 750/2015 "DERECHO A LA EDUCACIÓN", COMO DERECHO HUMANO EN LA CONSTRUCCIÓN COMO ELEMENTO PRINCIPAL EN LA FORMACIÓN DE LA PERSONALIDAD DE CADA INDIVIDUO COMO PARTE INTEGRANTE DE LA SOCIEDAD. UNO DE LOS PUNTOS MÁS IMPORTANTES QUE SE EXPUSO ES EL INTERÉS LEGÍTIMO DESDE EL PUNTO DE VISTA DE LAS ORGANIZACIONES NO GUBERNAMENTALES.</t>
  </si>
  <si>
    <t>ERNESTINA CARRO ROLDAN</t>
  </si>
  <si>
    <t>CHARLA DE ARCHIVOS JUDICIALES</t>
  </si>
  <si>
    <t>HISTORIA DE LOS ARCHIVOS QUE OBRAN EN LA CCJ TLAXCALA</t>
  </si>
  <si>
    <t>12 DE SEPTIEMBRE DE 2016</t>
  </si>
  <si>
    <t>HUGO GASPAR GARCIA DOMINGUEZ</t>
  </si>
  <si>
    <t>CANDIDO PORTILLO CIRIO</t>
  </si>
  <si>
    <t>CCJ/TOL/SR/15/2016</t>
  </si>
  <si>
    <t>OLIMPIA MARGARITA ENCISO ROLDAN</t>
  </si>
  <si>
    <t>MARTES DE CRONICAS DERECHO A LA EDUCACIÓN</t>
  </si>
  <si>
    <t>PROYECCIÓN DE LA PELÍCULA: “BUDA EXPLOTÓ DE VERGÜENZA”</t>
  </si>
  <si>
    <t>TOLUCA</t>
  </si>
  <si>
    <t>ERICA IVONNE POPOCA CONTRERAS</t>
  </si>
  <si>
    <t>GONZALO ANTONIO VERGARA ROJAS</t>
  </si>
  <si>
    <t>MESA REDONDA “DERECHO A LA EDUCACIÓN”</t>
  </si>
  <si>
    <t>JOSÉ DE JESÚS ALVAREZ DÍAZ</t>
  </si>
  <si>
    <t>GERARDO SÁNCHEZ Y SÁNCHEZ</t>
  </si>
  <si>
    <t>ANAKAREN GONZÁLEZ GARDUÑO</t>
  </si>
  <si>
    <t>PRESENTACIÓN DE LA CRÓNICA DE UN ASUNTO RESUELTO POR EL PLENO DE LA SCJN AMPARO  EN REVISIÓN 295/2014</t>
  </si>
  <si>
    <t>ANÁLISIS DE LA RESOLUCIÓN DE LA SUPREMA CORTE DE JUSTICIA DE LA NACIÓN, A CARGO DEL CENTRO DE ESTUDIOS CONSTITUCIONALES</t>
  </si>
  <si>
    <t>MARTHA CAMARGO SÁNCHEZ</t>
  </si>
  <si>
    <t>SEMINARIO DE MEDIOS ALTERNATIVOS DE SOLUCIÓN DE CONTROVERSIAS</t>
  </si>
  <si>
    <t>MÓDULO I EL CONFLITO, MÓDULO II GENERALIDADES DE LOS MECANISMOS ALTERNATIVOS  DE SOLUCIÓN DE CONTROVERSIAS</t>
  </si>
  <si>
    <t>5 Y 7 DE SEPTIEMBRE DE 2016</t>
  </si>
  <si>
    <t>OLGA LIDIA SANABRIA TÉLLEZ</t>
  </si>
  <si>
    <t>MÓDULO III LA LEY NACIONAL DE MECANISMOS ALTERNATIVOS DE SOLUCIÓN DE CONTROVERSIAS EN MATERIA PENAL. EL PROCEDIMIENTO, MÓDULO IV EL ACUERDO REPARATORIO</t>
  </si>
  <si>
    <t>19 Y 26 DE SEPTIEMBRE DE 2016</t>
  </si>
  <si>
    <t>JOSÉ LUIS EMBRIS VÁSQUEZ</t>
  </si>
  <si>
    <t xml:space="preserve">PRESENTACIÓN DE PROTOCOLO </t>
  </si>
  <si>
    <t>PRESENTACIÓN DE PROTOCOLO DE ACTUACIÓN PARA QUIENES IMPARTEN JUSTICIA EN CASO QUE INVOLUCREN LA ORIENTACIÓN SEXUAL O LA IDENTIDAD DE GÉNERO</t>
  </si>
  <si>
    <t>RETOS Y OBSTACULOS EN LA IMPLEMENTACIÓN DE LA REFORMA CONSTITUCIONAL DE DERECHOS HUMANOS A 5 AÑOS DE SU VIGENCIA</t>
  </si>
  <si>
    <t>CLAUDIA VALERIA DÁVILA MONTERO</t>
  </si>
  <si>
    <t>MÓDULO III EL JUICIO DE AMPARO I. 11. EL AMPARO CONTRA PARTICULARES  12. EL AMPARO COLECTIVO. 13. EL AMPARO DIRECTO</t>
  </si>
  <si>
    <t>08 Y 09  DE SEPTIEMBRE DE 2016</t>
  </si>
  <si>
    <t>FREDY LADISLAO PORTILLO GONZÁLEZ</t>
  </si>
  <si>
    <t>MÓDULO IV. EL JUICIO DE AMPARO II 15. SENTENCIA 16. CUMPLIMIENTO Y EJECUCIÓN DE LAS SENTENCIAS DE AMPARO</t>
  </si>
  <si>
    <t>MARÍA DE LOURDES LOZANO MENDOZA</t>
  </si>
  <si>
    <t>MÓDULO III. EL JUICIO DE AMPARO I. 13. LA SUSPENSIÓN DEL ACTO RECLAMADO EN EL AMPARO DIRECTO E INDIRECTO (1). 14. LA SUSPENSIÓN DEL ACTO RECLAMADO EN EL AMPARO DIRECTO E INDIRECTO (2)</t>
  </si>
  <si>
    <t>TOR-024-CR</t>
  </si>
  <si>
    <t xml:space="preserve"> JOSE ROSALES SILVA</t>
  </si>
  <si>
    <t xml:space="preserve"> 02 DE SEPTIEMBRE</t>
  </si>
  <si>
    <t>TOR-LE-007</t>
  </si>
  <si>
    <t>RICARDO ORTIZ LOZANO</t>
  </si>
  <si>
    <t>CICLO DE CRONICAS</t>
  </si>
  <si>
    <t>CINE DEBATE: BUDA EXPLOTO DE VERGÜENZA</t>
  </si>
  <si>
    <t>ERIKA GODINEZ ESCAMILLA</t>
  </si>
  <si>
    <t>DIPLOMADO DERECHO PROCESAL ESPECIALIZADO</t>
  </si>
  <si>
    <t>ACCIONES Y EXCEPCIONES</t>
  </si>
  <si>
    <t>01 Y 07 DE DE SEPTIEMBRE</t>
  </si>
  <si>
    <t>TOR-E-013</t>
  </si>
  <si>
    <t>HUMBERTO RUIZ TORRES</t>
  </si>
  <si>
    <t>19 Y 20 DE SEPTIEMBRE</t>
  </si>
  <si>
    <t>TOR-E-014</t>
  </si>
  <si>
    <t>RENE IRRA DE LA CRUZ</t>
  </si>
  <si>
    <t>SEMINARIO MECANISMO ALTERNATIVOS DE SOLUCION DE CONTROVERSIAS</t>
  </si>
  <si>
    <t>LA LEY NACIONAL DE MECANISMOS ALTERNATIVOS DE SOLUCION DE CONTROVERSIAS EN MATERIA PENAL.    EL PROCEDIMIENTO
MÓDULO IV. EL ACUERDO REPARATORIO</t>
  </si>
  <si>
    <t>05 Y 06  DE SEPTIEMBRE</t>
  </si>
  <si>
    <t>TOR-E-017</t>
  </si>
  <si>
    <t>11. EL AMPARO CONTRA PARTICULARES. 12. EL AMPARO COLECTIVO
EL AMPARO DIRECTO.</t>
  </si>
  <si>
    <t>ZII-539</t>
  </si>
  <si>
    <t>ENRIQUE GARCIA RAMIREZ</t>
  </si>
  <si>
    <t>CICLO MARTES DE CRONICAS</t>
  </si>
  <si>
    <t>MESA DE DISCUSION: DERECHO A LA EDUCACION</t>
  </si>
  <si>
    <t>TOR-LE-0007</t>
  </si>
  <si>
    <t>RAUL MUÑOZ DE LEON SEGOVIA</t>
  </si>
  <si>
    <t>ENRIQUE  QUEVEDO MORENO</t>
  </si>
  <si>
    <t>TOR-E-018</t>
  </si>
  <si>
    <t>TOR-E-019</t>
  </si>
  <si>
    <t>IGNACIO HERRERIAS CUEVAS</t>
  </si>
  <si>
    <t>LA SUSPENSION DEL ACTO RECLAMADO EN AMPARO DIRECTO</t>
  </si>
  <si>
    <t>TOR-E-021</t>
  </si>
  <si>
    <t>AARON  SEGURA MARTINEZ</t>
  </si>
  <si>
    <t>PROTOCOLO DE ACTUACION PARA QUIENES IMPARTEN JUSTICIA EN CASOS QUE INVOLUCREN LA ORIENTACION SEXUAL O LA IDENTIDAD DE GENERO.</t>
  </si>
  <si>
    <t>CARLOS GALLEGOS SANTELICES</t>
  </si>
  <si>
    <t>DIPLOMADO DE DERECHO PROCESAL ESPECIALIZADO</t>
  </si>
  <si>
    <t>PRINCIPIOS RECTORES DEL NUEVO SISTEMA DE JUSTICIA PENAL.
ETAPAS DE INVESTIGACION DENTRO DEL NUEVOS SISTEMA ACUSATORIO.
ETAPA INTERMEDIA
ETAPA DE JUCIO
CASO PRACTICO PROPUESTO POR EL EXPOSITOR
CONCILIACION Y MEDIACION PENAL
LA PENA Y EL JUEZ DE EJECUCON
CASO PRACTICO PROPUESTO POR EL EXPOSITOR</t>
  </si>
  <si>
    <t>13,14 Y 21 DE SEPTIEMBRE</t>
  </si>
  <si>
    <t>EMILIO DARWICH GARZA</t>
  </si>
  <si>
    <t>CICLO DE CONFERENCIAS: SEMANA NACIONAL DE JUSTICIA ANIMAL</t>
  </si>
  <si>
    <t>LEGISLACION EN MATERIA DE BIENESTAR ANIMAL</t>
  </si>
  <si>
    <t>TOR-E-022</t>
  </si>
  <si>
    <t>JOSEMARIA FEREZ GIL</t>
  </si>
  <si>
    <t>TENDENCIAS LEGISLATIVAS Y JUDICIALES, HACIA LA PROHIBICION DEL USO DE ANIMALES EN ESPECTACULOS PUBLICOS</t>
  </si>
  <si>
    <t>TOR-E-023</t>
  </si>
  <si>
    <t>ALBERTO CASTILLO PELAEZ</t>
  </si>
  <si>
    <t>LA ESCALERA DE LA VIOLENCIA</t>
  </si>
  <si>
    <t>TOR-E-024</t>
  </si>
  <si>
    <t>CLAUDIA EDWARDS PATIÑO</t>
  </si>
  <si>
    <t>EL BIENESTAR ANIMAL COMO CONCEPTO CIENTIFICO Y SU MEDICION PARA ENFRENTAR DENUNCIAS DE MALTRATO</t>
  </si>
  <si>
    <t>CLAUDIA RAMIREZ ROJAS</t>
  </si>
  <si>
    <t>DELITOS EN MATERIA DE MALTRATO ANIMAL EN EL ESTADO DE COAHUILA</t>
  </si>
  <si>
    <t>ADALBERTO MENDEZ LOPEZ</t>
  </si>
  <si>
    <t>PROTOCOLO DE ACTUACION PARA QUIENES IMPARTEN JUSTICIA EN CASOS QUE INVOLUCREN DERECHOS DE PERSONAS CON DISCAPACIDAD.</t>
  </si>
  <si>
    <t>CARLOS VALDES GOMEZ</t>
  </si>
  <si>
    <t>ZII-551</t>
  </si>
  <si>
    <t>GUSTAVO MARES MARQUEZ</t>
  </si>
  <si>
    <t xml:space="preserve">1.- PROCESO Y JUICIO
2.- JUICIO ORDINARIO CIVIL
3.- CASO PRACTICO PROPUESTO POR EL EXPOSITOR
1.- FASE PROBATORIA
2.- SENTENCIA Y COSA JUZGADA
3.- CASO PRACTICO PROPUESTO POR EL EXPOSITOR
</t>
  </si>
  <si>
    <t>ZII-552</t>
  </si>
  <si>
    <t>ALFONSO PEREZ DAZA</t>
  </si>
  <si>
    <t>PRESENTACION DEL LIBRO "CODIGO NACIONAL DE PROCEDIMIENTOS PENALES"</t>
  </si>
  <si>
    <t>CODIGO NACIONAL DE PROCEDIMIENTOS PENALES</t>
  </si>
  <si>
    <t>ZII-614</t>
  </si>
  <si>
    <t>MARCO AROYO MONTERO</t>
  </si>
  <si>
    <t>ZII-615</t>
  </si>
  <si>
    <t>MIRIAM CARDENAS CANTU</t>
  </si>
  <si>
    <t>ZII-616</t>
  </si>
  <si>
    <t>JESUS SOTOMAYOR GARZA</t>
  </si>
  <si>
    <t>ZII-578</t>
  </si>
  <si>
    <t>CONFERENCIA MAGISTRAL DENTRO DEL DIPLOMADO DEL JUICIO DE AMPARO</t>
  </si>
  <si>
    <t>TOR-E-020</t>
  </si>
  <si>
    <t>ANA ZATARAIN BARRETT</t>
  </si>
  <si>
    <t>SENTENCIA Y CUMPLIMIENTO</t>
  </si>
  <si>
    <t>TUX-LE-006</t>
  </si>
  <si>
    <t>JORGE MASON CAL Y MAYOR</t>
  </si>
  <si>
    <t>ACCESO A LA JUSTICIA</t>
  </si>
  <si>
    <t>HECTOR MARTIN RUIZ PALMA</t>
  </si>
  <si>
    <t>JUAN MARCOS DAVILA RANGEL</t>
  </si>
  <si>
    <t>17 DE SEPTIEMBRE</t>
  </si>
  <si>
    <t>MIGUEL CAMACHO MORENO</t>
  </si>
  <si>
    <t>ALEJANDRO JIMENEZ LOPEZ</t>
  </si>
  <si>
    <t>URU-LE-010</t>
  </si>
  <si>
    <t>HORACIO ORTIZ GONZALEZ</t>
  </si>
  <si>
    <t>URUAPAN</t>
  </si>
  <si>
    <t>URU-E-058</t>
  </si>
  <si>
    <t>CARMEN GONZALEZ MAGAÑA</t>
  </si>
  <si>
    <t>URU-E-059</t>
  </si>
  <si>
    <t>GILBERTO ROMERO GUZMAN</t>
  </si>
  <si>
    <t>SENTENCIA Y CUMPLIMIENTO Y EJECUCIÓN DE SENTENCIAS DE AMPARO</t>
  </si>
  <si>
    <t>URU-E-060</t>
  </si>
  <si>
    <t>MINERVA GUTIERREZ PEREZ</t>
  </si>
  <si>
    <t>MEDIOS DE IMPUGNACIÓN, JURISPRUDENCIA Y PLENOS DE CIRCUITO</t>
  </si>
  <si>
    <t xml:space="preserve">30 DE SEPTIEMBRE </t>
  </si>
  <si>
    <t>URU-E-061</t>
  </si>
  <si>
    <t>OSCAR RÍOS PIMENTEL</t>
  </si>
  <si>
    <t xml:space="preserve">MARTES DE CRÓNICAS.- MESA REDONDA: DERECHOA A LA EDUCACION </t>
  </si>
  <si>
    <t>URU-E-062</t>
  </si>
  <si>
    <t>MARCO TINOCO ALVAREZ</t>
  </si>
  <si>
    <t>FRANCISCO FLORES RAMÍREZ</t>
  </si>
  <si>
    <t>JOSE AGUILAR FABELA</t>
  </si>
  <si>
    <t>MARTES DE CRONICAS.- CICLO: DERECHO A LA EDUCACION. CINE DEBATE.</t>
  </si>
  <si>
    <t>URU-E-063</t>
  </si>
  <si>
    <t>DANIEL DE LA BARRERA ESCAMILLA</t>
  </si>
  <si>
    <t>TALLER: CADENA DE CUSTODIA</t>
  </si>
  <si>
    <t>CURSO DE CAPACITACIÓN EN EL USO DE LAS HERRAMIENTAS DE LOS SISTEMAS ELECTRONICOS DE CONSULTA DE TESIS Y EJECUTORIAS</t>
  </si>
  <si>
    <t>DEL 26 AL 28 DE SEPTIEMBRE</t>
  </si>
  <si>
    <t>VER-UE-068</t>
  </si>
  <si>
    <t>RICARDO TEODORO ALEJANDREZ</t>
  </si>
  <si>
    <t>"MINISTRO HUMBERTO ROMAN PALACIOS" EN VERACRUZ, VERACRUZ</t>
  </si>
  <si>
    <t>VER.UE-069</t>
  </si>
  <si>
    <t>VER-UE-070</t>
  </si>
  <si>
    <t>FRANCISCO JOSE RAMIREZ LLACA</t>
  </si>
  <si>
    <t>VER-UE-071</t>
  </si>
  <si>
    <t>JOSE IRAM ZUÑIGA LOBATO</t>
  </si>
  <si>
    <t>VER.UE-072</t>
  </si>
  <si>
    <t>SALVADOR PEREZ RAMOS</t>
  </si>
  <si>
    <t>VER-UE-073</t>
  </si>
  <si>
    <t>MARTIN SOTO ORTIZ</t>
  </si>
  <si>
    <t>VER-UE-074</t>
  </si>
  <si>
    <t>ANUAR GONZALEZ HEMADI</t>
  </si>
  <si>
    <t>VER.UE-075</t>
  </si>
  <si>
    <t>RAUL PEREZ JHONSTON</t>
  </si>
  <si>
    <t>VER-UE-076</t>
  </si>
  <si>
    <t>ALFONSO JIMENEZ REYES</t>
  </si>
  <si>
    <t>VER-UE-077</t>
  </si>
  <si>
    <t>MARIA EVELIA LOPEZ MALDONADO</t>
  </si>
  <si>
    <t>VER.UE-078</t>
  </si>
  <si>
    <t>HUMBERTO MANUEL ROMAN FRANCO</t>
  </si>
  <si>
    <t>EDUARDO OSORIO ROSADO</t>
  </si>
  <si>
    <t>VILLAHERMOSA</t>
  </si>
  <si>
    <t>1,2,29 Y 30 DE SEPTIEMBRE</t>
  </si>
  <si>
    <t>VSA-LE-012</t>
  </si>
  <si>
    <t>EDGAR VARGAS VALLE</t>
  </si>
  <si>
    <t>SALVADOR FERNANDEZ LEON</t>
  </si>
  <si>
    <t>22 Y 23 DE SEP´TIEMBRE</t>
  </si>
  <si>
    <t>PROTOCOLO DE ACTUACIÓN: ORIENTACION SEXUAL</t>
  </si>
  <si>
    <t>CARMEN PATRICIA LOPEZ OLVERA</t>
  </si>
  <si>
    <t>SEMINARIO DE ARGUMENTACION JURÍDICA</t>
  </si>
  <si>
    <t>06 Y 07 DE SEPTIEMBRE</t>
  </si>
  <si>
    <t>XAL-E-082</t>
  </si>
  <si>
    <t>JULIO RODRÍGUEZ FERNÁNDEZ</t>
  </si>
  <si>
    <t>XALAPA</t>
  </si>
  <si>
    <t>XAL-E-083</t>
  </si>
  <si>
    <t>JORGE CAMACHO</t>
  </si>
  <si>
    <t>XAL-E-084</t>
  </si>
  <si>
    <t>DANIEL HORACIO ACEVEDO ROBLEDO</t>
  </si>
  <si>
    <t>XAL-E-097</t>
  </si>
  <si>
    <t>JESÚS RICARDO AÑORVE CALZADA</t>
  </si>
  <si>
    <t>XAL-E-085</t>
  </si>
  <si>
    <t>ARTURO ABASCAL</t>
  </si>
  <si>
    <t>XAL-E-086</t>
  </si>
  <si>
    <t>RITA DEL CARMEN PUCHETA GONZÁLEZ</t>
  </si>
  <si>
    <t>CINE DEBATE DE LA PELÍCULA "BUDA EXPLOTÓ POR VERGÜENZA"</t>
  </si>
  <si>
    <t>XAL-E-087</t>
  </si>
  <si>
    <t>SIDNEY ERNESTINA MARCOS ESCOBAR</t>
  </si>
  <si>
    <t>MESA DE DEBATE "DERECHO A LA EDUCACIÓN"</t>
  </si>
  <si>
    <t>XAL-E-088</t>
  </si>
  <si>
    <t>CARLOS ANTONIO VASQUEZ AZUARA</t>
  </si>
  <si>
    <t>XAL-E-089</t>
  </si>
  <si>
    <t>YERALDING SÁNCHEZ MORALES</t>
  </si>
  <si>
    <t>SEMINARIO "MECANISMOS ALTERNATIVOS DE SOLUCIÓN DE CONTROVERSIAS"</t>
  </si>
  <si>
    <t>"MECANISMOS ALTERNATIVOS DE SOLUCIÓN DE CONTROVERSIAS"</t>
  </si>
  <si>
    <t>XAL-E-090</t>
  </si>
  <si>
    <t>UBALDO MÁRQUEZ ROA</t>
  </si>
  <si>
    <t>XAL-E-091</t>
  </si>
  <si>
    <t>ERNESTO CIPRIANO GONZÁLEZ</t>
  </si>
  <si>
    <t>XAL-E-092</t>
  </si>
  <si>
    <t>TLEXOCHTLI ROCÍO RODRÍGUEZ GARCÍA</t>
  </si>
  <si>
    <t>XAL-E-093</t>
  </si>
  <si>
    <t>JOSÉ MANUEL DE ALBA DE ALBA</t>
  </si>
  <si>
    <t>PROTOCOLO DE ACTUACIÓN PARA QUIENES IMPARTEN JUSTICIA EN LOS CASOS QUE INVOLUCREN LA ORIENTACIÓN SEXUAL O LA IDENTIDAD DE GÉNERO</t>
  </si>
  <si>
    <t>XAL-E-094</t>
  </si>
  <si>
    <t>FERNANDO CÓRDOVA DEL VALLE</t>
  </si>
  <si>
    <t>XAL-E-095</t>
  </si>
  <si>
    <t>KARLA QUINTANA OSUNA</t>
  </si>
  <si>
    <t>"MESA DE ANÁLISIS DE CASOS PRÁCTICOS DEL CENTRO DE ESTUDIOS CONSTITUCIONALES"</t>
  </si>
  <si>
    <t>"ANÁLISIS DE CASOS PRÁCTICOS DEL CENTRO DE ESTUDIOS CONSTITUCIONALES"</t>
  </si>
  <si>
    <t>XAL-E-096</t>
  </si>
  <si>
    <t>EDUARDO ANDRADE SÁNCHEZ</t>
  </si>
  <si>
    <t>XAL-E-098</t>
  </si>
  <si>
    <t>MARCELINO ARIAS SANDI</t>
  </si>
  <si>
    <t>XAL-E-113</t>
  </si>
  <si>
    <t>JOSUÉ BERISTAIN CRUZ</t>
  </si>
  <si>
    <t>XAL-E-114</t>
  </si>
  <si>
    <t>EDUARDO GARCÍA</t>
  </si>
  <si>
    <t>XAL-E-115</t>
  </si>
  <si>
    <t>MARIO HUMBERTO GÁMEZ ROLDÁN</t>
  </si>
  <si>
    <t>XAL-34-CR</t>
  </si>
  <si>
    <t>OBRA DE TEATRO "LILITH VS EVA"</t>
  </si>
  <si>
    <t xml:space="preserve">ARTURO GONZALEZ PADRON </t>
  </si>
  <si>
    <t>DIPLOMADO EN AMPARO: EL AMPARO INDIRECTO</t>
  </si>
  <si>
    <t>ZACATECAS</t>
  </si>
  <si>
    <t>SERGIO ESPINOZA PROA</t>
  </si>
  <si>
    <t xml:space="preserve">MARTES DE CRONICAS-CINE DEBATE </t>
  </si>
  <si>
    <t>CINE DEBATE PELICULA "BUDA EXPLOTO POR VERGUENZA" DERECHO A LA EDUCACION</t>
  </si>
  <si>
    <t xml:space="preserve">EMERSON PEDRAZA SOTELO </t>
  </si>
  <si>
    <t>DIPLOMADO EN AMPARO: EL AMPARO CONTRA PARTICULARES, AMPARO COLECTIVO Y AMPARO DIRECTO</t>
  </si>
  <si>
    <t>MARTES DE CRONICAS-MESA RENDONDA</t>
  </si>
  <si>
    <t xml:space="preserve">DERECHO A LA EDUCACION </t>
  </si>
  <si>
    <t>RAUL FEDERICO GARCIA PEREZ</t>
  </si>
  <si>
    <t>DIPLOMADO EN AMPARO: LA SUSPENSION DEL ACTO RECLAMADO EN AMPARO DIRECTO E INDIRECTO</t>
  </si>
  <si>
    <t>JOSE CRUZ DELGADILLO PEREZ</t>
  </si>
  <si>
    <t>PRESENTACION DE PROTOCOLO: ACTUACION PARA CASOS QUE INVOLUCRAN ORIENTACION SEXUAL O IDENTIDAD DE GENERO</t>
  </si>
  <si>
    <t>ALAN NIETO CERVANTES</t>
  </si>
  <si>
    <t>DIPLOMADO EN AMPARO: SENTENCIA, CUMPLIMIENTO Y EJECUCION DE LAS SENTENCIAS DE AMPARO</t>
  </si>
  <si>
    <t xml:space="preserve">29 Y 30 DE SEPTIEMBRE </t>
  </si>
  <si>
    <t>AGUSTIN CRUZ OTERO (1)</t>
  </si>
  <si>
    <t>HOSPEDAJE:  4,456.00</t>
  </si>
  <si>
    <t>VUELO : 4,692.35</t>
  </si>
  <si>
    <t>HOSPEDAJE:  00</t>
  </si>
  <si>
    <t>VUELO : 00</t>
  </si>
  <si>
    <t>HOSPEDAJE:  2,626.23</t>
  </si>
  <si>
    <t>VUELO : 5,437.36</t>
  </si>
  <si>
    <t>VUELO : 6,260.17</t>
  </si>
  <si>
    <t>$0.00
$0.00</t>
  </si>
  <si>
    <t>$0.00                
$0.00           
$0.00</t>
  </si>
  <si>
    <t>$0.00             
$0.00</t>
  </si>
  <si>
    <t>CANCÚN</t>
  </si>
  <si>
    <t>CIUDAD JUÁREZ</t>
  </si>
  <si>
    <t>CIUDAD OBREGÓN</t>
  </si>
  <si>
    <t>DR. JOSÉ DANIEL HIDALGO MURILLO</t>
  </si>
  <si>
    <t>DR. CARLOS MANUEL ROSALES GARCÍA</t>
  </si>
  <si>
    <t>DR. ALEJANDRO ALCOCER HERRERA</t>
  </si>
  <si>
    <t>MAGDA. GLORIA AVECIA SOLANO</t>
  </si>
  <si>
    <t>MTRA. CLAUDIA LORENA DÍAZ MARTÍNEZ</t>
  </si>
  <si>
    <t>DR. ÁNGEL DÁVILA ESCAREÑO</t>
  </si>
  <si>
    <t>MTRO. FRANCISCO RUBÉN QUIÑÓNEZ HUIZAR</t>
  </si>
  <si>
    <t>MTRA. MONSERRAT CESRINA CAMBEROS FUNES</t>
  </si>
  <si>
    <t>MTRO. MARIANO SUÁREZ REYES</t>
  </si>
  <si>
    <t>LIC. JUAN CARLOS LÓPEZ SANTILLANES</t>
  </si>
  <si>
    <t>MTRO. JUAN BENITO ZAMBADO ROMERO</t>
  </si>
  <si>
    <t>MTRO. JOSÉ CARLOS ÁLVAREZ ORTEGA</t>
  </si>
  <si>
    <t>DR. EDUARDO RAMÍREZ PATIÑO</t>
  </si>
  <si>
    <t>MTRO. FLORENTINO VALENZUELA SOTO</t>
  </si>
  <si>
    <t>JUEZ GUILLERMO TORRES HERÁNDEZ</t>
  </si>
  <si>
    <t>MTRO. ALONSO HERNÁNDEZ CONTRERAS</t>
  </si>
  <si>
    <t>MTRO. JESÚS ARNOLDO SERRANO CASTELO</t>
  </si>
  <si>
    <t>MAGDO. OMAR JESÚS ABITIA SALAZAR</t>
  </si>
  <si>
    <t>$5,149.00                $0.00           
$0.00</t>
  </si>
  <si>
    <t>$5,198.00                $0.00           
$0.00</t>
  </si>
  <si>
    <t>$0.00                $0.00           
$0.00</t>
  </si>
  <si>
    <t>$0.00            
 $0.00</t>
  </si>
  <si>
    <t>$0.00                $0.00          
 $0.00</t>
  </si>
  <si>
    <t>$0.00           
  $0.00</t>
  </si>
  <si>
    <t>$0.00                $0.00         
  $0.00</t>
  </si>
  <si>
    <t>1 Y 2 DE SEPTIEMBRE DE 2016</t>
  </si>
  <si>
    <t>6 Y 13 DE SEPTIEMBRE DE 2016</t>
  </si>
  <si>
    <t>08 Y 09 DE SEPTIEMBRE DE 2016</t>
  </si>
  <si>
    <t xml:space="preserve">MÓDULO I. EL CONFLICTO
MÓDULO II. GENERALIDADES DE LOS MECANISMOS ALTERNATIVOS DE SOLUCIÓN DE CONTROVERSIAS
MÓDULO III. LA LEY NACIONAL DE MECANISMOS ALTERNATIVOS DE SOLUCIÓN DE CONTROVERSIAS EN MATERIA PENAL. EL PROCEDIMIENTO
MÓDULO IV. EL ACUERDO REPARATORIO
</t>
  </si>
  <si>
    <t>CULIACÁN</t>
  </si>
  <si>
    <t>21 y 22 DE SEPTIEMBRE DE 2016</t>
  </si>
  <si>
    <t>23 y 24 DE SEPTIEMBRE DE 2016</t>
  </si>
  <si>
    <t>09 y 10 DE SEPTIEMBRE DE 2016</t>
  </si>
  <si>
    <t>02 y 03 DE SEPTIEMBRE DE 2016</t>
  </si>
  <si>
    <t>CRÓNICAS
PROYECCIÓN DE PELÍCULA
SOLO SE PIDIERON RECURSOS PARA SERVICIO DE CAFÉ</t>
  </si>
  <si>
    <t>PROTOCOLO
SOLO SE UTILIZARON RECURSOS PARA SERVICIO DE CAFÉ</t>
  </si>
  <si>
    <t>CRÓNICAS
EVENTO POR VIDEOCONFERENCIA
SOLO SE PIDIERON RECURSOS PARA SERVICIO DE CAFÉ</t>
  </si>
  <si>
    <t>MESA DE ANÁLISIS
EVENTO POR VIDEOCONFERENCIA
SOLO SE PIDIERON RECURSOS PARA SERVICIO DE CAFÉ</t>
  </si>
  <si>
    <t>CURSO DE IUS
EVENTO POR VIDEOCONFERENCIA
SOLO SE PIDIERON RECURSOS PARA SERVICIO DE CAFÉ</t>
  </si>
  <si>
    <t>MTRO. GERARDO DEHESA DÁVILA</t>
  </si>
  <si>
    <t>LIC. NADIA SIERRA CAMPOS</t>
  </si>
  <si>
    <t>DR. BALDOMERO MENDOZA LÓPEZ</t>
  </si>
  <si>
    <t>LIC. PABLO ENRÍQUEZ ROSAS</t>
  </si>
  <si>
    <t>LIC. NERIK ATAHUALPA CAMACHO SOLORIO</t>
  </si>
  <si>
    <t>SEMINARIO ARGUMENTACIÓN</t>
  </si>
  <si>
    <t>PRESENTACIÓN DE PROTOCOLO</t>
  </si>
  <si>
    <t>ARGUMENTACIÓN Y RETÓRICA; EL RAZONAMIENTO</t>
  </si>
  <si>
    <t>HERMENÉUTICA JURÍDICA Y ESTRUCTURACIÓN Y COMPRENSIÓN DE SENTENCIAS Y OTROS ESCRITOS JUDICIALES</t>
  </si>
  <si>
    <t>CUMPLIEMIENTO Y EJECUCIÓN DE LAS SENTENCIAS</t>
  </si>
  <si>
    <t>LA PAZ, BCS</t>
  </si>
  <si>
    <t>2 Y 3 SEPTIEMBRE</t>
  </si>
  <si>
    <t>9 Y 10 SEPTIEMBRE</t>
  </si>
  <si>
    <t>2 Y 3 DE SEPTIEMBTRE</t>
  </si>
  <si>
    <t>LEÓN</t>
  </si>
  <si>
    <t>MARÍA CONCEPCIÓN CORNEJO OLIVER</t>
  </si>
  <si>
    <t>PABLO V. MONROY GÓMEZ</t>
  </si>
  <si>
    <t>LUIS FELIPE ESPERÓN VILLANUEVA</t>
  </si>
  <si>
    <t>PABLO MARTÍNEZ</t>
  </si>
  <si>
    <t>SANTIAGO ALTAMIRANO ESCALANTE</t>
  </si>
  <si>
    <t>JORGE FERNÁNDEZ MENDIBURU</t>
  </si>
  <si>
    <t>AMELIA GPE.OJEDA SOSA</t>
  </si>
  <si>
    <t xml:space="preserve">OLGA MOGUEL PEREYRA </t>
  </si>
  <si>
    <t>JOSÉ JAVIER ESTRADA CONTRERAS</t>
  </si>
  <si>
    <t>ARIEL AVILÉS MARÍN</t>
  </si>
  <si>
    <t>ARTURO CARRERA</t>
  </si>
  <si>
    <t>RENÉ RUBIO ESCOBAR</t>
  </si>
  <si>
    <t>LUIS ARMANDO COAÑA Y POLANCO</t>
  </si>
  <si>
    <t>LUIS DAVID COAÑA BE</t>
  </si>
  <si>
    <t>ROGELIO EDUARDO LEAL MOTA</t>
  </si>
  <si>
    <t>SEMINARIO: PROTECCIÓN Y PRESERVACIÓN DEL LUGAR DE INTERVENCIÓN Y CADENA DE CUSTODIA</t>
  </si>
  <si>
    <t>PRESENTACIÓN DEL LIBRO: EL PROCEDIMIENTO ABREVIADO EN BREVE</t>
  </si>
  <si>
    <t xml:space="preserve"> “SEMINARIO DE MECANISMOS ALTERNATIVOS DE SOLUCIÓN DE CONTROVERSIAS”.</t>
  </si>
  <si>
    <t xml:space="preserve">PRESENTACIÓN DE PROTOCOLO: “PROTOCOLO DE ACTUACIÓN PARA QUIENES IMPARTEN JUSTICIA EN CASOS QUE INVOLUCREN LA ORIENTACIÓN </t>
  </si>
  <si>
    <t xml:space="preserve">MARTES DE CÓNICAS, CINE DEBATE, </t>
  </si>
  <si>
    <t xml:space="preserve">MARTES DE CÓNICAS,  MESA PANEL , </t>
  </si>
  <si>
    <t xml:space="preserve">MARTES DE CÓNICAS, CINE </t>
  </si>
  <si>
    <t>MÉRIDA</t>
  </si>
  <si>
    <t xml:space="preserve"> 2, Y 3 DE SEPTIEMBRE</t>
  </si>
  <si>
    <t>12 Y 19 DE SEPTIEMBRE</t>
  </si>
  <si>
    <t>1 DE SEPTIEMBRE</t>
  </si>
  <si>
    <t>14 Y 15 DE SEPTIEMBRE</t>
  </si>
  <si>
    <t>QUERÉTARO</t>
  </si>
  <si>
    <t>LIC. ROBERTO VEGA TURRUBIATES</t>
  </si>
  <si>
    <t>LIC. ULISES CAMACHO DÁVILA</t>
  </si>
  <si>
    <t>LIC. JUAN PABLO GÓMEZ FIERRO</t>
  </si>
  <si>
    <t>LIC. JOSÉ DE JESÚS CRUZ SIBAJA</t>
  </si>
  <si>
    <t>LIC. AZALEA MARTÍNEZ NAVARRO</t>
  </si>
  <si>
    <t>LIC. JOSÉ MANRIQUE ARENAS MERINO</t>
  </si>
  <si>
    <t xml:space="preserve">LIC. AZALEA MARTÍNEZ NAVARRO
DR. SALVADOR RICAVAR CISNEROS
</t>
  </si>
  <si>
    <t>LIC. MARÍA TERESA DE JESUS CAMARILLO CAMPOS</t>
  </si>
  <si>
    <t>LIC. LIDIA LUNA ARELLANO</t>
  </si>
  <si>
    <t>LIC. JUAN PABLO ALMAZÁN CUE. 
LIC. MARÍA MANUELA GARCÍA CÁZARES.</t>
  </si>
  <si>
    <t>LIC. HUITZILIHUITL ORTEGA PÉREZ</t>
  </si>
  <si>
    <t>DR. RAÚL CARNEVALI RODRÍGUEZ</t>
  </si>
  <si>
    <t>MTRO. HUGO OSCAR GRANJA PÉREZ</t>
  </si>
  <si>
    <t>LIC. NORMA ANGÉLICA ÁVILA VEYNA</t>
  </si>
  <si>
    <t>MARTES DE CRÓNICAS. PROYECCIÓN DE LA PELÍCULA: "BUDA EXPLOTÓ POR VERGÜENZA"</t>
  </si>
  <si>
    <t>CONFERENCIA: JUSTICIA DE BARANDILLA, CORRUPCIÓN Y SOLUCIÓN</t>
  </si>
  <si>
    <t xml:space="preserve">MESA REDONDA DE DEBATE: DERECHO A LA EDUACIÓN. </t>
  </si>
  <si>
    <t xml:space="preserve">SEMINARIO MÉTODOS ALTERNOS DE SOLUCIÓN DE CONFLICTOS </t>
  </si>
  <si>
    <t>PRESENTACIÓN DEL LIBRO INTRODUCCIÓN A LA JUSTICIA PENAL PARA ADOLESCENTES</t>
  </si>
  <si>
    <t>CONFERENCIA: ¿QUÉ ES UN TESTAMENTO?</t>
  </si>
  <si>
    <t xml:space="preserve">CONFERENCIA MAGISTRAL. LOS PRNCIPIOS DEL DERECHO PENAL Y EL NUEVO PROCESO PENAL </t>
  </si>
  <si>
    <t>CONFERENCIA: DESAPARICIÓN FORZADA Y EL DERECHO A LA VERDAD A LA LUZ DEL DERECHO INTERNACIONAL Y LOS CRITERIOS DE LA SCJN</t>
  </si>
  <si>
    <t>PRESENTACIÓN DE PROTOCOLO PARA QUIENES IMPARTEN JUSTICIA EN CASOS QUE INVOLUCREN LA ORIENTACIÓIN SEXUAL O LA IDENTIDAD DE GÉNERO</t>
  </si>
  <si>
    <t>EL AMPARO INDRECTO</t>
  </si>
  <si>
    <t>SUSPENSIÓN DEL ACTO RECLAMADO EN EL AMPARO DIRECTO E INDIRECTO</t>
  </si>
  <si>
    <t>SENTENCIA. CUJMPLIMIENTO Y EJECUCIÓN</t>
  </si>
  <si>
    <t>EDUCACIÓN</t>
  </si>
  <si>
    <t>JUSTICIA</t>
  </si>
  <si>
    <t>DERECHOS A LA EDUCACIÓN</t>
  </si>
  <si>
    <t>SOLUCIÓN DE CONFLICTOS</t>
  </si>
  <si>
    <t>JUSTICIA PENAL PARA ADOLESCENTES</t>
  </si>
  <si>
    <t>TESTAMENTO</t>
  </si>
  <si>
    <t>NUEVO PROCESO PENAL</t>
  </si>
  <si>
    <t>DESAPARICIÓN FORZADA</t>
  </si>
  <si>
    <t xml:space="preserve">JUSTICIA </t>
  </si>
  <si>
    <t>SAN LUIS POTOSÍ</t>
  </si>
  <si>
    <t>08 DE SEPTIEMBRE</t>
  </si>
  <si>
    <t xml:space="preserve">LIC. BERTALICIA CONCEPCION TOVILLA RODRIGUEZ </t>
  </si>
  <si>
    <t xml:space="preserve">DR. MANUEL DE JESUS MÁRQUEZ GONZÁLEZ </t>
  </si>
  <si>
    <t xml:space="preserve">MAGDO. J. MARTIN RANGEL CERVANTES </t>
  </si>
  <si>
    <t xml:space="preserve">LIC. RUBI GABRIELA PIO ROBLERO , MTRA. LETICIA NOEMI SÁNCHEZ PONCE Y DR.MANUEL DE JESÚS MÁRQUEZ GONZÁLEZ </t>
  </si>
  <si>
    <t xml:space="preserve">LIC. ARTURO DÍAZ SAN VICENTE </t>
  </si>
  <si>
    <t xml:space="preserve">DR. MANUEL DE JESUS HERNANDEZ GUERRA </t>
  </si>
  <si>
    <t xml:space="preserve">LIC. EDUARDO ANTONIO MENDEZ GRANADO </t>
  </si>
  <si>
    <t xml:space="preserve">MTRA. ISABEL KARINA HERNÁNDEZ PÉREZ </t>
  </si>
  <si>
    <t xml:space="preserve">LIC. MIGUEL ANGEL ANDRADE SOLANA </t>
  </si>
  <si>
    <t xml:space="preserve">JORGE VICENTE GUTIÉRREZ NÚÑEZ </t>
  </si>
  <si>
    <t>ARIANNA MARGARITA BERNAL CRUZ</t>
  </si>
  <si>
    <t>EFRAÍN MORENO ARCINIEGA</t>
  </si>
  <si>
    <t>ALFREDO BARRERA FLORES 
(EN SUSTITUCIÓN DE DAVID PÉREZ CHÁVEZ)</t>
  </si>
  <si>
    <t>ALFONSO NAMBO CALDERA</t>
  </si>
  <si>
    <t>LUIS ARMANDO PÉREZ TOPETE</t>
  </si>
  <si>
    <t>RAÚL HERNÁNDEZ CAMPOS</t>
  </si>
  <si>
    <t xml:space="preserve">DIPLOMADO "EL JUICIO DE AMPARO" </t>
  </si>
  <si>
    <t xml:space="preserve">CINEDEBATE PROYECCION DE LA PELICULA "BUDA EXPLOTO POR VERGÜENZA" </t>
  </si>
  <si>
    <t xml:space="preserve">MESA DE DEBATE "DERECHO A LA EDUCACION" </t>
  </si>
  <si>
    <t>VIDEOCONFERENCIA "EXPOSICION DEL ASUNTO SOBRE EL DERECHO HUMANO A LA EDUCACION"</t>
  </si>
  <si>
    <t xml:space="preserve">CONFERENCIA MAGISTRAL "DERECHOS HUMANOS DE NIÑOS , NIÑAS Y ADOLESCENTES" </t>
  </si>
  <si>
    <t>VIDEOCONFERENCIA "ANALISIS DEL CASO SOBRE EL DERECHO HUMANO A LA EDUCACION"</t>
  </si>
  <si>
    <t xml:space="preserve">CONFERENCIA MAGISTRAL "PRESENTACION DEL PROTOCOLO DE ACTUACION PARA QUINES IMPARTEN JUSTICIA EN CASOS QUE INVOLUCREN LA ORIENTACION SEXUAL O DE LA IDENTIDAD DE GENERO" </t>
  </si>
  <si>
    <t xml:space="preserve">PROTOCOLO DE ACTUACIÓN PARA QUIENES IMPARTEN JUSTICIA </t>
  </si>
  <si>
    <t>BUDA EXPLOTÓ POR VERGÜENZA</t>
  </si>
  <si>
    <t>EN CASOS QUE INVOLUCREN LA ORIENTACIÓN SEXUAL O LA IDENTIDAD DE GÉNERO</t>
  </si>
  <si>
    <t>EXPOSICIÓN ITINERANTE VENUSTIANO CARRANZA</t>
  </si>
  <si>
    <t>EL AMPARO INDIRECTO
EL AMPARO CONTRA PARTICULARES</t>
  </si>
  <si>
    <t>EL AMPARO COLECTIVO
EL AMPARO DIRECTO.</t>
  </si>
  <si>
    <t>TEPIC, NAYARIT</t>
  </si>
  <si>
    <t xml:space="preserve">2 Y 3 DE SEPTIEMBRE 2016 </t>
  </si>
  <si>
    <t xml:space="preserve">06 DE SEPTIEMBRE 2016 </t>
  </si>
  <si>
    <t xml:space="preserve">9 Y 10 DE SEPTIEMBRE 2016 </t>
  </si>
  <si>
    <t xml:space="preserve">13 DE SEPTIEMBRE 2016 </t>
  </si>
  <si>
    <t xml:space="preserve">20 DE SEPTIMBRE 2016 </t>
  </si>
  <si>
    <t xml:space="preserve">22 DE SEPTIEMBRE 2016 </t>
  </si>
  <si>
    <t xml:space="preserve">23 Y 24 DE SEPTIEMBRE 2016 </t>
  </si>
  <si>
    <t>27 DE SEPTIEMBRE 2016</t>
  </si>
  <si>
    <t xml:space="preserve">28 DE SEPTIEMBRE 2016 </t>
  </si>
  <si>
    <t xml:space="preserve">30 DE SEPTIEMBRE Y 01 DE OCTUBRE DE 2016  </t>
  </si>
  <si>
    <t>28 Y 30 DE SEPTIEMBRE</t>
  </si>
  <si>
    <t>TORREÓN</t>
  </si>
  <si>
    <t>TUXTLA GUTIÉRREZ</t>
  </si>
  <si>
    <t>MARTES DE CRONICAS "CINE DEBATE"</t>
  </si>
  <si>
    <t>MARTES DE CRONICAS "MESA REDONDA"</t>
  </si>
  <si>
    <t>MARTES DE CRONICAS "PROTOCOLO"</t>
  </si>
  <si>
    <t>CONF. EL SISTEMA NACIONAL ANTOCORRUPCION . . . .</t>
  </si>
  <si>
    <t>SEMINARIO ARGUMENTACION JURIDICA</t>
  </si>
  <si>
    <t>SISTEMA NACIONAL ANTICORRUPCION</t>
  </si>
  <si>
    <t>ARGUMENTACION JURIDICA</t>
  </si>
  <si>
    <t>31 DE AGOSTO Y 1 DE SEPTIEMBRE</t>
  </si>
  <si>
    <t>ACAPULCO, GRO.</t>
  </si>
  <si>
    <t>CIUDAD VICTORIA</t>
  </si>
  <si>
    <t>NO APLICA</t>
  </si>
  <si>
    <t>OAXACA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</si>
</sst>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8" formatCode="&quot;$&quot;#,##0.00;[Red]\-&quot;$&quot;#,##0.00"/>
    <numFmt numFmtId="44" formatCode="_-&quot;$&quot;* #,##0.00_-;\-&quot;$&quot;* #,##0.00_-;_-&quot;$&quot;* &quot;-&quot;??_-;_-@_-"/>
    <numFmt numFmtId="43" formatCode="_-* #,##0.00_-;\-* #,##0.00_-;_-* &quot;-&quot;??_-;_-@_-"/>
    <numFmt numFmtId="164" formatCode="#,##0.00_ ;\-#,##0.00\ "/>
    <numFmt numFmtId="165" formatCode="00"/>
    <numFmt numFmtId="166" formatCode="&quot;$&quot;#,##0.00"/>
    <numFmt numFmtId="167" formatCode="#,##0.00\ "/>
    <numFmt numFmtId="168" formatCode="0.0000"/>
    <numFmt numFmtId="169" formatCode="[$$-80A]#,##0.00;[Red]\-[$$-80A]#,##0.00"/>
    <numFmt numFmtId="170" formatCode="[$$-80A]#,##0.00"/>
    <numFmt numFmtId="171" formatCode="[$-80A]d&quot; de &quot;mmmm&quot; de &quot;yyyy;@"/>
  </numFmts>
  <fonts count="9" x14ac:knownFonts="1">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Arial"/>
      <family val="2"/>
    </font>
    <font>
      <b/>
      <sz val="9"/>
      <color indexed="81"/>
      <name val="Tahoma"/>
      <family val="2"/>
    </font>
    <font>
      <sz val="9"/>
      <color indexed="81"/>
      <name val="Tahoma"/>
      <family val="2"/>
    </font>
    <font>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91">
    <xf numFmtId="0" fontId="0" fillId="0" borderId="0" xfId="0"/>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44" fontId="4" fillId="0" borderId="1" xfId="2" applyFont="1" applyFill="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49" fontId="7" fillId="0" borderId="1" xfId="0" applyNumberFormat="1" applyFont="1" applyBorder="1" applyAlignment="1">
      <alignment horizontal="center" vertical="center" wrapText="1"/>
    </xf>
    <xf numFmtId="17"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wrapText="1"/>
    </xf>
    <xf numFmtId="0" fontId="4" fillId="0" borderId="1" xfId="3" applyFont="1" applyBorder="1" applyAlignment="1">
      <alignment horizontal="center" vertical="center" wrapText="1"/>
    </xf>
    <xf numFmtId="14" fontId="4" fillId="0" borderId="1" xfId="3"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0" xfId="0" applyFont="1" applyAlignment="1">
      <alignment horizontal="center" vertical="center" wrapText="1"/>
    </xf>
    <xf numFmtId="8" fontId="4" fillId="0" borderId="1" xfId="0" applyNumberFormat="1" applyFont="1" applyBorder="1" applyAlignment="1">
      <alignment horizontal="right" vertical="center" wrapText="1"/>
    </xf>
    <xf numFmtId="168" fontId="4" fillId="0" borderId="1" xfId="0" applyNumberFormat="1" applyFont="1" applyBorder="1" applyAlignment="1">
      <alignment horizontal="right" vertical="center" wrapText="1"/>
    </xf>
    <xf numFmtId="168" fontId="4" fillId="0" borderId="1" xfId="0" applyNumberFormat="1" applyFont="1" applyFill="1" applyBorder="1" applyAlignment="1">
      <alignment horizontal="right" vertical="center" wrapText="1"/>
    </xf>
    <xf numFmtId="0" fontId="7" fillId="0" borderId="0" xfId="0" applyFont="1" applyAlignment="1">
      <alignment horizontal="right" vertical="center" wrapText="1"/>
    </xf>
    <xf numFmtId="166" fontId="4" fillId="0" borderId="1" xfId="0" applyNumberFormat="1" applyFont="1" applyFill="1" applyBorder="1" applyAlignment="1">
      <alignment horizontal="right" vertical="center" wrapText="1"/>
    </xf>
    <xf numFmtId="0" fontId="8" fillId="0" borderId="1" xfId="0" applyFont="1" applyBorder="1" applyAlignment="1">
      <alignment horizontal="center" vertical="center" wrapText="1"/>
    </xf>
    <xf numFmtId="4" fontId="4" fillId="0" borderId="1" xfId="2" applyNumberFormat="1" applyFont="1" applyFill="1" applyBorder="1" applyAlignment="1">
      <alignment horizontal="right" vertical="center" wrapText="1"/>
    </xf>
    <xf numFmtId="4" fontId="4" fillId="0" borderId="1" xfId="2" applyNumberFormat="1" applyFont="1" applyBorder="1" applyAlignment="1">
      <alignment horizontal="right" vertical="center" wrapText="1"/>
    </xf>
    <xf numFmtId="164" fontId="7" fillId="0" borderId="1" xfId="1" applyNumberFormat="1" applyFont="1" applyBorder="1" applyAlignment="1">
      <alignment horizontal="right" vertical="center" wrapText="1"/>
    </xf>
    <xf numFmtId="43" fontId="7" fillId="0" borderId="1" xfId="1" applyFont="1" applyBorder="1" applyAlignment="1">
      <alignment horizontal="right" vertical="center" wrapText="1"/>
    </xf>
    <xf numFmtId="164" fontId="4" fillId="2" borderId="1" xfId="4" applyNumberFormat="1" applyFont="1" applyFill="1" applyBorder="1" applyAlignment="1">
      <alignment horizontal="right" vertical="center" wrapText="1"/>
    </xf>
    <xf numFmtId="4" fontId="7" fillId="0" borderId="1" xfId="2"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wrapText="1"/>
    </xf>
    <xf numFmtId="44" fontId="7" fillId="0" borderId="1" xfId="2" applyFont="1" applyFill="1" applyBorder="1" applyAlignment="1">
      <alignment horizontal="right" vertical="center" wrapText="1"/>
    </xf>
    <xf numFmtId="164" fontId="7" fillId="0" borderId="1" xfId="4"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43" fontId="7" fillId="0" borderId="1" xfId="4" applyFont="1" applyBorder="1" applyAlignment="1">
      <alignment horizontal="right" vertical="center" wrapText="1"/>
    </xf>
    <xf numFmtId="167" fontId="4" fillId="0" borderId="1" xfId="3" applyNumberFormat="1" applyFont="1" applyBorder="1" applyAlignment="1">
      <alignment horizontal="right" vertical="center" wrapText="1"/>
    </xf>
    <xf numFmtId="44" fontId="4" fillId="0" borderId="1" xfId="2" applyFont="1" applyBorder="1" applyAlignment="1">
      <alignment horizontal="right" vertical="center" wrapText="1"/>
    </xf>
    <xf numFmtId="14" fontId="4" fillId="0" borderId="1" xfId="2" applyNumberFormat="1" applyFont="1" applyBorder="1" applyAlignment="1">
      <alignment horizontal="right" vertical="center" wrapText="1"/>
    </xf>
    <xf numFmtId="8" fontId="4" fillId="2" borderId="1" xfId="2" applyNumberFormat="1" applyFont="1" applyFill="1" applyBorder="1" applyAlignment="1">
      <alignment horizontal="right" vertical="center" wrapText="1"/>
    </xf>
    <xf numFmtId="169" fontId="4" fillId="0" borderId="1" xfId="0" applyNumberFormat="1" applyFont="1" applyFill="1" applyBorder="1" applyAlignment="1">
      <alignment horizontal="right" vertical="center" wrapText="1"/>
    </xf>
    <xf numFmtId="169" fontId="4" fillId="0" borderId="1" xfId="0" applyNumberFormat="1" applyFont="1" applyBorder="1" applyAlignment="1">
      <alignment horizontal="right" vertical="center" wrapText="1"/>
    </xf>
    <xf numFmtId="2" fontId="4" fillId="0" borderId="1" xfId="0" applyNumberFormat="1" applyFont="1" applyFill="1" applyBorder="1" applyAlignment="1">
      <alignment horizontal="right" vertical="center" wrapText="1"/>
    </xf>
    <xf numFmtId="164" fontId="4" fillId="0" borderId="1" xfId="4" applyNumberFormat="1" applyFont="1" applyBorder="1" applyAlignment="1">
      <alignment horizontal="right" vertical="center" wrapText="1"/>
    </xf>
    <xf numFmtId="43" fontId="4" fillId="0" borderId="1" xfId="4" applyFont="1" applyBorder="1" applyAlignment="1">
      <alignment horizontal="right" vertical="center" wrapText="1"/>
    </xf>
    <xf numFmtId="44" fontId="4" fillId="2" borderId="1" xfId="2" applyFont="1" applyFill="1" applyBorder="1" applyAlignment="1">
      <alignment horizontal="right" vertical="center" wrapText="1"/>
    </xf>
    <xf numFmtId="166" fontId="7" fillId="0" borderId="1" xfId="0" applyNumberFormat="1" applyFont="1" applyFill="1" applyBorder="1" applyAlignment="1">
      <alignment horizontal="right" vertical="center" wrapText="1"/>
    </xf>
    <xf numFmtId="4" fontId="4" fillId="2" borderId="1" xfId="2"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wrapText="1"/>
    </xf>
    <xf numFmtId="164" fontId="4" fillId="0" borderId="1" xfId="4" applyNumberFormat="1" applyFont="1" applyFill="1" applyBorder="1" applyAlignment="1">
      <alignment horizontal="right" vertical="center" wrapText="1"/>
    </xf>
    <xf numFmtId="43" fontId="4" fillId="0" borderId="1" xfId="4" applyFont="1" applyFill="1" applyBorder="1" applyAlignment="1">
      <alignment horizontal="right" vertical="center" wrapText="1"/>
    </xf>
    <xf numFmtId="43" fontId="4" fillId="2" borderId="1" xfId="4" applyFont="1" applyFill="1" applyBorder="1" applyAlignment="1">
      <alignment horizontal="right" vertical="center" wrapText="1"/>
    </xf>
    <xf numFmtId="170" fontId="4" fillId="0" borderId="1" xfId="2" applyNumberFormat="1" applyFont="1" applyFill="1" applyBorder="1" applyAlignment="1">
      <alignment horizontal="right" vertical="center" wrapText="1"/>
    </xf>
    <xf numFmtId="44" fontId="4" fillId="0" borderId="1" xfId="0" applyNumberFormat="1" applyFont="1" applyBorder="1" applyAlignment="1">
      <alignment horizontal="right" vertical="center" wrapText="1"/>
    </xf>
    <xf numFmtId="8" fontId="4" fillId="0" borderId="1" xfId="0" applyNumberFormat="1" applyFont="1" applyFill="1" applyBorder="1" applyAlignment="1">
      <alignment horizontal="right" vertical="center" wrapText="1"/>
    </xf>
    <xf numFmtId="8" fontId="7" fillId="0" borderId="1" xfId="2" applyNumberFormat="1" applyFont="1" applyFill="1" applyBorder="1" applyAlignment="1">
      <alignment horizontal="right" vertical="center" wrapText="1"/>
    </xf>
    <xf numFmtId="44" fontId="7" fillId="2" borderId="1" xfId="2" applyFont="1" applyFill="1" applyBorder="1" applyAlignment="1">
      <alignment horizontal="right" vertical="center" wrapText="1"/>
    </xf>
    <xf numFmtId="0" fontId="7" fillId="0" borderId="1" xfId="0" applyFont="1" applyBorder="1" applyAlignment="1">
      <alignment horizontal="right" vertical="center" wrapText="1"/>
    </xf>
    <xf numFmtId="8" fontId="4" fillId="0" borderId="1" xfId="4" applyNumberFormat="1" applyFont="1" applyBorder="1" applyAlignment="1">
      <alignment horizontal="right" vertical="center" wrapText="1"/>
    </xf>
    <xf numFmtId="7" fontId="4" fillId="0" borderId="1" xfId="4" applyNumberFormat="1" applyFont="1" applyBorder="1" applyAlignment="1">
      <alignment horizontal="right" vertical="center" wrapText="1"/>
    </xf>
    <xf numFmtId="164" fontId="4" fillId="2" borderId="1" xfId="0" applyNumberFormat="1" applyFont="1" applyFill="1" applyBorder="1" applyAlignment="1">
      <alignment horizontal="right" vertical="center" wrapText="1"/>
    </xf>
    <xf numFmtId="44" fontId="4" fillId="0" borderId="1" xfId="0" applyNumberFormat="1" applyFont="1" applyFill="1" applyBorder="1" applyAlignment="1">
      <alignment horizontal="right" vertical="center" wrapText="1"/>
    </xf>
    <xf numFmtId="44" fontId="7" fillId="0" borderId="1" xfId="0" applyNumberFormat="1" applyFont="1" applyFill="1" applyBorder="1" applyAlignment="1">
      <alignment horizontal="right" vertical="center" wrapText="1"/>
    </xf>
    <xf numFmtId="0" fontId="7" fillId="0" borderId="1" xfId="0" applyFont="1" applyBorder="1" applyAlignment="1">
      <alignment horizontal="center" vertical="center" wrapText="1"/>
    </xf>
    <xf numFmtId="17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5" fontId="4" fillId="0" borderId="1" xfId="3" applyNumberFormat="1" applyFont="1" applyFill="1" applyBorder="1" applyAlignment="1">
      <alignment horizontal="center" vertical="center" wrapText="1"/>
    </xf>
    <xf numFmtId="0" fontId="7" fillId="0" borderId="1" xfId="0" applyFont="1" applyBorder="1" applyAlignment="1">
      <alignment horizontal="center" vertical="center" wrapText="1"/>
    </xf>
    <xf numFmtId="171" fontId="4" fillId="0" borderId="1" xfId="0" applyNumberFormat="1" applyFont="1" applyBorder="1" applyAlignment="1">
      <alignment horizontal="center" vertical="center" wrapText="1"/>
    </xf>
    <xf numFmtId="16" fontId="4" fillId="0" borderId="1" xfId="0" applyNumberFormat="1" applyFont="1" applyFill="1" applyBorder="1" applyAlignment="1">
      <alignment horizontal="center" vertical="center" wrapText="1"/>
    </xf>
    <xf numFmtId="15" fontId="4"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4" fontId="7" fillId="0" borderId="1" xfId="2" applyFont="1" applyFill="1" applyBorder="1" applyAlignment="1">
      <alignment horizontal="right" vertical="center" wrapText="1"/>
    </xf>
    <xf numFmtId="49" fontId="4" fillId="2" borderId="1" xfId="0"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3"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7" fillId="0" borderId="1" xfId="5" applyFont="1" applyBorder="1" applyAlignment="1">
      <alignment horizontal="center" vertical="center" wrapText="1"/>
    </xf>
    <xf numFmtId="16" fontId="4" fillId="2" borderId="1" xfId="0" applyNumberFormat="1" applyFont="1" applyFill="1" applyBorder="1" applyAlignment="1">
      <alignment horizontal="center" vertical="center" wrapText="1"/>
    </xf>
    <xf numFmtId="0" fontId="4" fillId="0" borderId="1" xfId="3" applyFont="1" applyBorder="1" applyAlignment="1">
      <alignment horizontal="center" vertical="center" wrapText="1"/>
    </xf>
    <xf numFmtId="16" fontId="7" fillId="0" borderId="1" xfId="0" applyNumberFormat="1" applyFont="1" applyBorder="1" applyAlignment="1">
      <alignment horizontal="center" vertical="center" wrapText="1"/>
    </xf>
    <xf numFmtId="14" fontId="7" fillId="2" borderId="1" xfId="0" applyNumberFormat="1" applyFont="1" applyFill="1" applyBorder="1" applyAlignment="1">
      <alignment horizontal="center" vertical="center" wrapText="1"/>
    </xf>
  </cellXfs>
  <cellStyles count="6">
    <cellStyle name="Millares" xfId="1" builtinId="3"/>
    <cellStyle name="Millares 2" xfId="4"/>
    <cellStyle name="Moneda" xfId="2" builtinId="4"/>
    <cellStyle name="Normal" xfId="0" builtinId="0"/>
    <cellStyle name="Normal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41"/>
  <sheetViews>
    <sheetView tabSelected="1" zoomScale="90" zoomScaleNormal="90" workbookViewId="0">
      <pane ySplit="1" topLeftCell="A2" activePane="bottomLeft" state="frozen"/>
      <selection pane="bottomLeft" activeCell="A2" sqref="A2:A4"/>
    </sheetView>
  </sheetViews>
  <sheetFormatPr baseColWidth="10" defaultRowHeight="14.25" x14ac:dyDescent="0.25"/>
  <cols>
    <col min="1" max="1" width="17.140625" style="17" customWidth="1"/>
    <col min="2" max="2" width="29.140625" style="17" customWidth="1"/>
    <col min="3" max="4" width="49" style="17" customWidth="1"/>
    <col min="5" max="5" width="20.28515625" style="17" customWidth="1"/>
    <col min="6" max="6" width="15" style="17" customWidth="1"/>
    <col min="7" max="8" width="20.5703125" style="21" customWidth="1"/>
    <col min="9" max="16384" width="11.42578125" style="17"/>
  </cols>
  <sheetData>
    <row r="1" spans="1:8" ht="45" x14ac:dyDescent="0.25">
      <c r="A1" s="23" t="s">
        <v>0</v>
      </c>
      <c r="B1" s="23" t="s">
        <v>1</v>
      </c>
      <c r="C1" s="23" t="s">
        <v>2</v>
      </c>
      <c r="D1" s="23" t="s">
        <v>3</v>
      </c>
      <c r="E1" s="23" t="s">
        <v>4</v>
      </c>
      <c r="F1" s="23" t="s">
        <v>5</v>
      </c>
      <c r="G1" s="23" t="s">
        <v>6</v>
      </c>
      <c r="H1" s="23" t="s">
        <v>7</v>
      </c>
    </row>
    <row r="2" spans="1:8" x14ac:dyDescent="0.25">
      <c r="A2" s="64" t="s">
        <v>8</v>
      </c>
      <c r="B2" s="67" t="s">
        <v>9</v>
      </c>
      <c r="C2" s="67" t="s">
        <v>10</v>
      </c>
      <c r="D2" s="67" t="s">
        <v>11</v>
      </c>
      <c r="E2" s="64" t="s">
        <v>1703</v>
      </c>
      <c r="F2" s="66" t="s">
        <v>12</v>
      </c>
      <c r="G2" s="24">
        <v>1430</v>
      </c>
      <c r="H2" s="24"/>
    </row>
    <row r="3" spans="1:8" x14ac:dyDescent="0.25">
      <c r="A3" s="64"/>
      <c r="B3" s="67"/>
      <c r="C3" s="67"/>
      <c r="D3" s="67"/>
      <c r="E3" s="64"/>
      <c r="F3" s="64"/>
      <c r="G3" s="24">
        <v>1000</v>
      </c>
      <c r="H3" s="24">
        <v>1042</v>
      </c>
    </row>
    <row r="4" spans="1:8" x14ac:dyDescent="0.25">
      <c r="A4" s="64"/>
      <c r="B4" s="67"/>
      <c r="C4" s="67"/>
      <c r="D4" s="67"/>
      <c r="E4" s="64"/>
      <c r="F4" s="64"/>
      <c r="G4" s="24"/>
      <c r="H4" s="25"/>
    </row>
    <row r="5" spans="1:8" ht="14.25" customHeight="1" x14ac:dyDescent="0.25">
      <c r="A5" s="64" t="s">
        <v>13</v>
      </c>
      <c r="B5" s="67" t="s">
        <v>14</v>
      </c>
      <c r="C5" s="67" t="s">
        <v>15</v>
      </c>
      <c r="D5" s="67" t="s">
        <v>15</v>
      </c>
      <c r="E5" s="64" t="s">
        <v>1703</v>
      </c>
      <c r="F5" s="66" t="s">
        <v>16</v>
      </c>
      <c r="G5" s="24"/>
      <c r="H5" s="24"/>
    </row>
    <row r="6" spans="1:8" x14ac:dyDescent="0.25">
      <c r="A6" s="64"/>
      <c r="B6" s="67"/>
      <c r="C6" s="67"/>
      <c r="D6" s="67"/>
      <c r="E6" s="64"/>
      <c r="F6" s="64"/>
      <c r="G6" s="24">
        <v>1000</v>
      </c>
      <c r="H6" s="24">
        <v>1042</v>
      </c>
    </row>
    <row r="7" spans="1:8" x14ac:dyDescent="0.25">
      <c r="A7" s="64"/>
      <c r="B7" s="67"/>
      <c r="C7" s="67"/>
      <c r="D7" s="67"/>
      <c r="E7" s="64"/>
      <c r="F7" s="64"/>
      <c r="G7" s="24"/>
      <c r="H7" s="25"/>
    </row>
    <row r="8" spans="1:8" ht="14.25" customHeight="1" x14ac:dyDescent="0.25">
      <c r="A8" s="64" t="s">
        <v>17</v>
      </c>
      <c r="B8" s="67" t="s">
        <v>18</v>
      </c>
      <c r="C8" s="67" t="s">
        <v>10</v>
      </c>
      <c r="D8" s="67" t="s">
        <v>19</v>
      </c>
      <c r="E8" s="64" t="s">
        <v>1703</v>
      </c>
      <c r="F8" s="66" t="s">
        <v>20</v>
      </c>
      <c r="G8" s="24">
        <v>1430</v>
      </c>
      <c r="H8" s="24"/>
    </row>
    <row r="9" spans="1:8" x14ac:dyDescent="0.25">
      <c r="A9" s="64"/>
      <c r="B9" s="67"/>
      <c r="C9" s="67"/>
      <c r="D9" s="67"/>
      <c r="E9" s="64"/>
      <c r="F9" s="64"/>
      <c r="G9" s="24">
        <v>1000</v>
      </c>
      <c r="H9" s="24">
        <v>1042</v>
      </c>
    </row>
    <row r="10" spans="1:8" x14ac:dyDescent="0.25">
      <c r="A10" s="64"/>
      <c r="B10" s="67"/>
      <c r="C10" s="67"/>
      <c r="D10" s="67"/>
      <c r="E10" s="64"/>
      <c r="F10" s="64"/>
      <c r="G10" s="24"/>
      <c r="H10" s="25"/>
    </row>
    <row r="11" spans="1:8" ht="14.25" customHeight="1" x14ac:dyDescent="0.25">
      <c r="A11" s="64" t="s">
        <v>21</v>
      </c>
      <c r="B11" s="67" t="s">
        <v>22</v>
      </c>
      <c r="C11" s="67" t="s">
        <v>23</v>
      </c>
      <c r="D11" s="67" t="s">
        <v>23</v>
      </c>
      <c r="E11" s="64" t="s">
        <v>1703</v>
      </c>
      <c r="F11" s="66" t="s">
        <v>24</v>
      </c>
      <c r="G11" s="24"/>
      <c r="H11" s="24"/>
    </row>
    <row r="12" spans="1:8" x14ac:dyDescent="0.25">
      <c r="A12" s="64"/>
      <c r="B12" s="67"/>
      <c r="C12" s="67"/>
      <c r="D12" s="67"/>
      <c r="E12" s="64"/>
      <c r="F12" s="64"/>
      <c r="G12" s="24"/>
      <c r="H12" s="24"/>
    </row>
    <row r="13" spans="1:8" x14ac:dyDescent="0.25">
      <c r="A13" s="64"/>
      <c r="B13" s="67"/>
      <c r="C13" s="67"/>
      <c r="D13" s="67"/>
      <c r="E13" s="64"/>
      <c r="F13" s="64"/>
      <c r="G13" s="24"/>
      <c r="H13" s="25"/>
    </row>
    <row r="14" spans="1:8" ht="14.25" customHeight="1" x14ac:dyDescent="0.25">
      <c r="A14" s="64" t="s">
        <v>25</v>
      </c>
      <c r="B14" s="67" t="s">
        <v>14</v>
      </c>
      <c r="C14" s="67" t="s">
        <v>23</v>
      </c>
      <c r="D14" s="67" t="s">
        <v>23</v>
      </c>
      <c r="E14" s="64" t="s">
        <v>1703</v>
      </c>
      <c r="F14" s="66" t="s">
        <v>24</v>
      </c>
      <c r="G14" s="24"/>
      <c r="H14" s="24"/>
    </row>
    <row r="15" spans="1:8" x14ac:dyDescent="0.25">
      <c r="A15" s="64"/>
      <c r="B15" s="67"/>
      <c r="C15" s="67"/>
      <c r="D15" s="67"/>
      <c r="E15" s="64"/>
      <c r="F15" s="64"/>
      <c r="G15" s="24">
        <v>1000</v>
      </c>
      <c r="H15" s="24">
        <v>1042</v>
      </c>
    </row>
    <row r="16" spans="1:8" x14ac:dyDescent="0.25">
      <c r="A16" s="64"/>
      <c r="B16" s="67"/>
      <c r="C16" s="67"/>
      <c r="D16" s="67"/>
      <c r="E16" s="64"/>
      <c r="F16" s="64"/>
      <c r="G16" s="24"/>
      <c r="H16" s="25"/>
    </row>
    <row r="17" spans="1:8" ht="14.25" customHeight="1" x14ac:dyDescent="0.25">
      <c r="A17" s="64" t="s">
        <v>26</v>
      </c>
      <c r="B17" s="67" t="s">
        <v>27</v>
      </c>
      <c r="C17" s="67" t="s">
        <v>28</v>
      </c>
      <c r="D17" s="67" t="s">
        <v>28</v>
      </c>
      <c r="E17" s="64" t="s">
        <v>1703</v>
      </c>
      <c r="F17" s="66" t="s">
        <v>29</v>
      </c>
      <c r="G17" s="24"/>
      <c r="H17" s="24"/>
    </row>
    <row r="18" spans="1:8" x14ac:dyDescent="0.25">
      <c r="A18" s="64"/>
      <c r="B18" s="67"/>
      <c r="C18" s="67"/>
      <c r="D18" s="67"/>
      <c r="E18" s="64"/>
      <c r="F18" s="64"/>
      <c r="G18" s="24"/>
      <c r="H18" s="24">
        <v>1000</v>
      </c>
    </row>
    <row r="19" spans="1:8" x14ac:dyDescent="0.25">
      <c r="A19" s="64"/>
      <c r="B19" s="67"/>
      <c r="C19" s="67"/>
      <c r="D19" s="67"/>
      <c r="E19" s="64"/>
      <c r="F19" s="64"/>
      <c r="G19" s="24"/>
      <c r="H19" s="25"/>
    </row>
    <row r="20" spans="1:8" ht="14.25" customHeight="1" x14ac:dyDescent="0.25">
      <c r="A20" s="64" t="s">
        <v>30</v>
      </c>
      <c r="B20" s="67" t="s">
        <v>31</v>
      </c>
      <c r="C20" s="67" t="s">
        <v>10</v>
      </c>
      <c r="D20" s="67" t="s">
        <v>32</v>
      </c>
      <c r="E20" s="64" t="s">
        <v>1703</v>
      </c>
      <c r="F20" s="66" t="s">
        <v>33</v>
      </c>
      <c r="G20" s="24">
        <v>7280.1</v>
      </c>
      <c r="H20" s="24">
        <v>3961</v>
      </c>
    </row>
    <row r="21" spans="1:8" x14ac:dyDescent="0.25">
      <c r="A21" s="64"/>
      <c r="B21" s="67"/>
      <c r="C21" s="67"/>
      <c r="D21" s="67"/>
      <c r="E21" s="64"/>
      <c r="F21" s="64"/>
      <c r="G21" s="24">
        <v>795</v>
      </c>
      <c r="H21" s="24"/>
    </row>
    <row r="22" spans="1:8" x14ac:dyDescent="0.25">
      <c r="A22" s="64"/>
      <c r="B22" s="67"/>
      <c r="C22" s="67"/>
      <c r="D22" s="67"/>
      <c r="E22" s="64"/>
      <c r="F22" s="64"/>
      <c r="G22" s="24"/>
      <c r="H22" s="25"/>
    </row>
    <row r="23" spans="1:8" ht="24.95" customHeight="1" x14ac:dyDescent="0.25">
      <c r="A23" s="64" t="s">
        <v>34</v>
      </c>
      <c r="B23" s="67" t="s">
        <v>35</v>
      </c>
      <c r="C23" s="67" t="s">
        <v>36</v>
      </c>
      <c r="D23" s="67" t="s">
        <v>36</v>
      </c>
      <c r="E23" s="64" t="s">
        <v>1703</v>
      </c>
      <c r="F23" s="66" t="s">
        <v>37</v>
      </c>
      <c r="G23" s="24"/>
      <c r="H23" s="24"/>
    </row>
    <row r="24" spans="1:8" ht="24.95" customHeight="1" x14ac:dyDescent="0.25">
      <c r="A24" s="64"/>
      <c r="B24" s="67"/>
      <c r="C24" s="67"/>
      <c r="D24" s="67"/>
      <c r="E24" s="64"/>
      <c r="F24" s="64"/>
      <c r="G24" s="24"/>
      <c r="H24" s="24"/>
    </row>
    <row r="25" spans="1:8" ht="24.95" customHeight="1" x14ac:dyDescent="0.25">
      <c r="A25" s="64"/>
      <c r="B25" s="67"/>
      <c r="C25" s="67"/>
      <c r="D25" s="67"/>
      <c r="E25" s="64"/>
      <c r="F25" s="64"/>
      <c r="G25" s="24"/>
      <c r="H25" s="25"/>
    </row>
    <row r="26" spans="1:8" ht="14.25" customHeight="1" x14ac:dyDescent="0.25">
      <c r="A26" s="64" t="s">
        <v>38</v>
      </c>
      <c r="B26" s="67" t="s">
        <v>39</v>
      </c>
      <c r="C26" s="67" t="s">
        <v>40</v>
      </c>
      <c r="D26" s="67" t="s">
        <v>40</v>
      </c>
      <c r="E26" s="64" t="s">
        <v>1703</v>
      </c>
      <c r="F26" s="66" t="s">
        <v>41</v>
      </c>
      <c r="G26" s="24"/>
      <c r="H26" s="24"/>
    </row>
    <row r="27" spans="1:8" x14ac:dyDescent="0.25">
      <c r="A27" s="64"/>
      <c r="B27" s="67"/>
      <c r="C27" s="67"/>
      <c r="D27" s="67"/>
      <c r="E27" s="64"/>
      <c r="F27" s="64"/>
      <c r="G27" s="24"/>
      <c r="H27" s="24"/>
    </row>
    <row r="28" spans="1:8" x14ac:dyDescent="0.25">
      <c r="A28" s="64"/>
      <c r="B28" s="67"/>
      <c r="C28" s="67"/>
      <c r="D28" s="67"/>
      <c r="E28" s="64"/>
      <c r="F28" s="64"/>
      <c r="G28" s="24"/>
      <c r="H28" s="25"/>
    </row>
    <row r="29" spans="1:8" ht="14.25" customHeight="1" x14ac:dyDescent="0.25">
      <c r="A29" s="64" t="s">
        <v>42</v>
      </c>
      <c r="B29" s="67" t="s">
        <v>43</v>
      </c>
      <c r="C29" s="67" t="s">
        <v>40</v>
      </c>
      <c r="D29" s="67" t="s">
        <v>40</v>
      </c>
      <c r="E29" s="64" t="s">
        <v>1703</v>
      </c>
      <c r="F29" s="66" t="s">
        <v>41</v>
      </c>
      <c r="G29" s="24"/>
      <c r="H29" s="24"/>
    </row>
    <row r="30" spans="1:8" x14ac:dyDescent="0.25">
      <c r="A30" s="64"/>
      <c r="B30" s="67"/>
      <c r="C30" s="67"/>
      <c r="D30" s="67"/>
      <c r="E30" s="64"/>
      <c r="F30" s="64"/>
      <c r="G30" s="24">
        <v>1000</v>
      </c>
      <c r="H30" s="24"/>
    </row>
    <row r="31" spans="1:8" x14ac:dyDescent="0.25">
      <c r="A31" s="64"/>
      <c r="B31" s="67"/>
      <c r="C31" s="67"/>
      <c r="D31" s="67"/>
      <c r="E31" s="64"/>
      <c r="F31" s="64"/>
      <c r="G31" s="24"/>
      <c r="H31" s="25"/>
    </row>
    <row r="32" spans="1:8" ht="14.25" customHeight="1" x14ac:dyDescent="0.25">
      <c r="A32" s="64" t="s">
        <v>44</v>
      </c>
      <c r="B32" s="67" t="s">
        <v>45</v>
      </c>
      <c r="C32" s="67" t="s">
        <v>40</v>
      </c>
      <c r="D32" s="67" t="s">
        <v>40</v>
      </c>
      <c r="E32" s="64" t="s">
        <v>1703</v>
      </c>
      <c r="F32" s="66" t="s">
        <v>41</v>
      </c>
      <c r="G32" s="24"/>
      <c r="H32" s="24"/>
    </row>
    <row r="33" spans="1:8" x14ac:dyDescent="0.25">
      <c r="A33" s="64"/>
      <c r="B33" s="67"/>
      <c r="C33" s="67"/>
      <c r="D33" s="67"/>
      <c r="E33" s="64"/>
      <c r="F33" s="64"/>
      <c r="G33" s="24"/>
      <c r="H33" s="24"/>
    </row>
    <row r="34" spans="1:8" x14ac:dyDescent="0.25">
      <c r="A34" s="64"/>
      <c r="B34" s="67"/>
      <c r="C34" s="67"/>
      <c r="D34" s="67"/>
      <c r="E34" s="64"/>
      <c r="F34" s="64"/>
      <c r="G34" s="24"/>
      <c r="H34" s="25"/>
    </row>
    <row r="35" spans="1:8" ht="14.25" customHeight="1" x14ac:dyDescent="0.25">
      <c r="A35" s="64" t="s">
        <v>46</v>
      </c>
      <c r="B35" s="67" t="s">
        <v>47</v>
      </c>
      <c r="C35" s="67" t="s">
        <v>10</v>
      </c>
      <c r="D35" s="67" t="s">
        <v>48</v>
      </c>
      <c r="E35" s="64" t="s">
        <v>1703</v>
      </c>
      <c r="F35" s="66" t="s">
        <v>49</v>
      </c>
      <c r="G35" s="24">
        <v>7280.2</v>
      </c>
      <c r="H35" s="24">
        <v>3428</v>
      </c>
    </row>
    <row r="36" spans="1:8" x14ac:dyDescent="0.25">
      <c r="A36" s="64"/>
      <c r="B36" s="67"/>
      <c r="C36" s="67"/>
      <c r="D36" s="67"/>
      <c r="E36" s="64"/>
      <c r="F36" s="64"/>
      <c r="G36" s="24">
        <f>847.5*2</f>
        <v>1695</v>
      </c>
      <c r="H36" s="24"/>
    </row>
    <row r="37" spans="1:8" x14ac:dyDescent="0.25">
      <c r="A37" s="64"/>
      <c r="B37" s="67"/>
      <c r="C37" s="67"/>
      <c r="D37" s="67"/>
      <c r="E37" s="64"/>
      <c r="F37" s="64"/>
      <c r="G37" s="24"/>
      <c r="H37" s="25">
        <v>460</v>
      </c>
    </row>
    <row r="38" spans="1:8" ht="14.25" customHeight="1" x14ac:dyDescent="0.25">
      <c r="A38" s="64" t="s">
        <v>50</v>
      </c>
      <c r="B38" s="67" t="s">
        <v>51</v>
      </c>
      <c r="C38" s="67" t="s">
        <v>52</v>
      </c>
      <c r="D38" s="67" t="s">
        <v>52</v>
      </c>
      <c r="E38" s="64" t="s">
        <v>1703</v>
      </c>
      <c r="F38" s="66" t="s">
        <v>53</v>
      </c>
      <c r="G38" s="24"/>
      <c r="H38" s="24"/>
    </row>
    <row r="39" spans="1:8" x14ac:dyDescent="0.25">
      <c r="A39" s="64"/>
      <c r="B39" s="67"/>
      <c r="C39" s="67"/>
      <c r="D39" s="67"/>
      <c r="E39" s="64"/>
      <c r="F39" s="64"/>
      <c r="G39" s="24"/>
      <c r="H39" s="24"/>
    </row>
    <row r="40" spans="1:8" x14ac:dyDescent="0.25">
      <c r="A40" s="64"/>
      <c r="B40" s="67"/>
      <c r="C40" s="67"/>
      <c r="D40" s="67"/>
      <c r="E40" s="64"/>
      <c r="F40" s="64"/>
      <c r="G40" s="24"/>
      <c r="H40" s="25"/>
    </row>
    <row r="41" spans="1:8" ht="14.25" customHeight="1" x14ac:dyDescent="0.25">
      <c r="A41" s="64" t="s">
        <v>54</v>
      </c>
      <c r="B41" s="67" t="s">
        <v>31</v>
      </c>
      <c r="C41" s="67" t="s">
        <v>10</v>
      </c>
      <c r="D41" s="67" t="s">
        <v>32</v>
      </c>
      <c r="E41" s="64" t="s">
        <v>1703</v>
      </c>
      <c r="F41" s="66" t="s">
        <v>33</v>
      </c>
      <c r="G41" s="24"/>
      <c r="H41" s="24"/>
    </row>
    <row r="42" spans="1:8" x14ac:dyDescent="0.25">
      <c r="A42" s="64"/>
      <c r="B42" s="67"/>
      <c r="C42" s="67"/>
      <c r="D42" s="67"/>
      <c r="E42" s="64"/>
      <c r="F42" s="64"/>
      <c r="G42" s="24"/>
      <c r="H42" s="24"/>
    </row>
    <row r="43" spans="1:8" x14ac:dyDescent="0.25">
      <c r="A43" s="64"/>
      <c r="B43" s="67"/>
      <c r="C43" s="67"/>
      <c r="D43" s="67"/>
      <c r="E43" s="64"/>
      <c r="F43" s="64"/>
      <c r="G43" s="24"/>
      <c r="H43" s="25">
        <v>719</v>
      </c>
    </row>
    <row r="44" spans="1:8" x14ac:dyDescent="0.25">
      <c r="A44" s="83" t="s">
        <v>55</v>
      </c>
      <c r="B44" s="73" t="s">
        <v>56</v>
      </c>
      <c r="C44" s="83" t="s">
        <v>57</v>
      </c>
      <c r="D44" s="83" t="s">
        <v>58</v>
      </c>
      <c r="E44" s="73" t="s">
        <v>59</v>
      </c>
      <c r="F44" s="89" t="s">
        <v>60</v>
      </c>
      <c r="G44" s="26">
        <v>0</v>
      </c>
      <c r="H44" s="26">
        <v>0</v>
      </c>
    </row>
    <row r="45" spans="1:8" x14ac:dyDescent="0.25">
      <c r="A45" s="83"/>
      <c r="B45" s="73"/>
      <c r="C45" s="83"/>
      <c r="D45" s="71"/>
      <c r="E45" s="73"/>
      <c r="F45" s="89"/>
      <c r="G45" s="26">
        <v>0</v>
      </c>
      <c r="H45" s="26">
        <v>0</v>
      </c>
    </row>
    <row r="46" spans="1:8" x14ac:dyDescent="0.25">
      <c r="A46" s="83"/>
      <c r="B46" s="73"/>
      <c r="C46" s="83"/>
      <c r="D46" s="71"/>
      <c r="E46" s="73"/>
      <c r="F46" s="89"/>
      <c r="G46" s="27"/>
      <c r="H46" s="26">
        <v>0</v>
      </c>
    </row>
    <row r="47" spans="1:8" x14ac:dyDescent="0.25">
      <c r="A47" s="83" t="s">
        <v>55</v>
      </c>
      <c r="B47" s="73" t="s">
        <v>61</v>
      </c>
      <c r="C47" s="83" t="s">
        <v>57</v>
      </c>
      <c r="D47" s="83" t="s">
        <v>62</v>
      </c>
      <c r="E47" s="73" t="s">
        <v>59</v>
      </c>
      <c r="F47" s="89" t="s">
        <v>63</v>
      </c>
      <c r="G47" s="26">
        <v>0</v>
      </c>
      <c r="H47" s="26">
        <v>0</v>
      </c>
    </row>
    <row r="48" spans="1:8" x14ac:dyDescent="0.25">
      <c r="A48" s="83"/>
      <c r="B48" s="73"/>
      <c r="C48" s="83"/>
      <c r="D48" s="71"/>
      <c r="E48" s="73"/>
      <c r="F48" s="89"/>
      <c r="G48" s="26">
        <v>0</v>
      </c>
      <c r="H48" s="26">
        <v>0</v>
      </c>
    </row>
    <row r="49" spans="1:8" x14ac:dyDescent="0.25">
      <c r="A49" s="83"/>
      <c r="B49" s="73"/>
      <c r="C49" s="83"/>
      <c r="D49" s="71"/>
      <c r="E49" s="73"/>
      <c r="F49" s="89"/>
      <c r="G49" s="27"/>
      <c r="H49" s="26">
        <v>0</v>
      </c>
    </row>
    <row r="50" spans="1:8" x14ac:dyDescent="0.25">
      <c r="A50" s="83" t="s">
        <v>55</v>
      </c>
      <c r="B50" s="73" t="s">
        <v>64</v>
      </c>
      <c r="C50" s="83" t="s">
        <v>65</v>
      </c>
      <c r="D50" s="83" t="s">
        <v>66</v>
      </c>
      <c r="E50" s="73" t="s">
        <v>59</v>
      </c>
      <c r="F50" s="89" t="s">
        <v>67</v>
      </c>
      <c r="G50" s="26">
        <v>0</v>
      </c>
      <c r="H50" s="26">
        <v>0</v>
      </c>
    </row>
    <row r="51" spans="1:8" x14ac:dyDescent="0.25">
      <c r="A51" s="83"/>
      <c r="B51" s="73"/>
      <c r="C51" s="83"/>
      <c r="D51" s="71"/>
      <c r="E51" s="73"/>
      <c r="F51" s="89"/>
      <c r="G51" s="26">
        <v>0</v>
      </c>
      <c r="H51" s="26">
        <v>0</v>
      </c>
    </row>
    <row r="52" spans="1:8" x14ac:dyDescent="0.25">
      <c r="A52" s="83"/>
      <c r="B52" s="73"/>
      <c r="C52" s="83"/>
      <c r="D52" s="71"/>
      <c r="E52" s="73"/>
      <c r="F52" s="89"/>
      <c r="G52" s="27"/>
      <c r="H52" s="26">
        <v>0</v>
      </c>
    </row>
    <row r="53" spans="1:8" x14ac:dyDescent="0.25">
      <c r="A53" s="83" t="s">
        <v>55</v>
      </c>
      <c r="B53" s="68" t="s">
        <v>68</v>
      </c>
      <c r="C53" s="83" t="s">
        <v>65</v>
      </c>
      <c r="D53" s="83" t="s">
        <v>66</v>
      </c>
      <c r="E53" s="73" t="s">
        <v>59</v>
      </c>
      <c r="F53" s="89" t="s">
        <v>67</v>
      </c>
      <c r="G53" s="26"/>
      <c r="H53" s="26">
        <v>0</v>
      </c>
    </row>
    <row r="54" spans="1:8" x14ac:dyDescent="0.25">
      <c r="A54" s="83"/>
      <c r="B54" s="68"/>
      <c r="C54" s="83"/>
      <c r="D54" s="71"/>
      <c r="E54" s="73"/>
      <c r="F54" s="89"/>
      <c r="G54" s="26">
        <v>0</v>
      </c>
      <c r="H54" s="26">
        <v>0</v>
      </c>
    </row>
    <row r="55" spans="1:8" x14ac:dyDescent="0.25">
      <c r="A55" s="83"/>
      <c r="B55" s="68"/>
      <c r="C55" s="83"/>
      <c r="D55" s="71"/>
      <c r="E55" s="73"/>
      <c r="F55" s="89"/>
      <c r="G55" s="27"/>
      <c r="H55" s="26">
        <v>0</v>
      </c>
    </row>
    <row r="56" spans="1:8" x14ac:dyDescent="0.25">
      <c r="A56" s="83" t="s">
        <v>55</v>
      </c>
      <c r="B56" s="83" t="s">
        <v>69</v>
      </c>
      <c r="C56" s="83" t="s">
        <v>65</v>
      </c>
      <c r="D56" s="83" t="s">
        <v>66</v>
      </c>
      <c r="E56" s="73" t="s">
        <v>59</v>
      </c>
      <c r="F56" s="89" t="s">
        <v>67</v>
      </c>
      <c r="G56" s="26">
        <v>0</v>
      </c>
      <c r="H56" s="26">
        <v>0</v>
      </c>
    </row>
    <row r="57" spans="1:8" x14ac:dyDescent="0.25">
      <c r="A57" s="83"/>
      <c r="B57" s="83"/>
      <c r="C57" s="83"/>
      <c r="D57" s="71"/>
      <c r="E57" s="73"/>
      <c r="F57" s="89"/>
      <c r="G57" s="26">
        <v>0</v>
      </c>
      <c r="H57" s="26">
        <v>0</v>
      </c>
    </row>
    <row r="58" spans="1:8" x14ac:dyDescent="0.25">
      <c r="A58" s="83"/>
      <c r="B58" s="83"/>
      <c r="C58" s="83"/>
      <c r="D58" s="71"/>
      <c r="E58" s="73"/>
      <c r="F58" s="89"/>
      <c r="G58" s="27"/>
      <c r="H58" s="26">
        <v>0</v>
      </c>
    </row>
    <row r="59" spans="1:8" x14ac:dyDescent="0.25">
      <c r="A59" s="83" t="s">
        <v>55</v>
      </c>
      <c r="B59" s="83" t="s">
        <v>70</v>
      </c>
      <c r="C59" s="83" t="s">
        <v>71</v>
      </c>
      <c r="D59" s="83" t="s">
        <v>72</v>
      </c>
      <c r="E59" s="73" t="s">
        <v>59</v>
      </c>
      <c r="F59" s="89" t="s">
        <v>67</v>
      </c>
      <c r="G59" s="26">
        <v>0</v>
      </c>
      <c r="H59" s="26">
        <v>0</v>
      </c>
    </row>
    <row r="60" spans="1:8" x14ac:dyDescent="0.25">
      <c r="A60" s="83"/>
      <c r="B60" s="83"/>
      <c r="C60" s="83"/>
      <c r="D60" s="71"/>
      <c r="E60" s="73"/>
      <c r="F60" s="89"/>
      <c r="G60" s="26">
        <v>0</v>
      </c>
      <c r="H60" s="26">
        <v>0</v>
      </c>
    </row>
    <row r="61" spans="1:8" x14ac:dyDescent="0.25">
      <c r="A61" s="83"/>
      <c r="B61" s="83"/>
      <c r="C61" s="83"/>
      <c r="D61" s="71"/>
      <c r="E61" s="73"/>
      <c r="F61" s="89"/>
      <c r="G61" s="27"/>
      <c r="H61" s="26">
        <v>0</v>
      </c>
    </row>
    <row r="62" spans="1:8" x14ac:dyDescent="0.25">
      <c r="A62" s="83" t="s">
        <v>55</v>
      </c>
      <c r="B62" s="83" t="s">
        <v>73</v>
      </c>
      <c r="C62" s="83" t="s">
        <v>71</v>
      </c>
      <c r="D62" s="83" t="s">
        <v>72</v>
      </c>
      <c r="E62" s="73" t="s">
        <v>59</v>
      </c>
      <c r="F62" s="89" t="s">
        <v>67</v>
      </c>
      <c r="G62" s="26">
        <v>0</v>
      </c>
      <c r="H62" s="26">
        <v>0</v>
      </c>
    </row>
    <row r="63" spans="1:8" x14ac:dyDescent="0.25">
      <c r="A63" s="83"/>
      <c r="B63" s="83"/>
      <c r="C63" s="83"/>
      <c r="D63" s="71"/>
      <c r="E63" s="73"/>
      <c r="F63" s="89"/>
      <c r="G63" s="26">
        <v>0</v>
      </c>
      <c r="H63" s="26">
        <v>0</v>
      </c>
    </row>
    <row r="64" spans="1:8" x14ac:dyDescent="0.25">
      <c r="A64" s="83"/>
      <c r="B64" s="83"/>
      <c r="C64" s="83"/>
      <c r="D64" s="71"/>
      <c r="E64" s="73"/>
      <c r="F64" s="89"/>
      <c r="G64" s="27"/>
      <c r="H64" s="26">
        <v>0</v>
      </c>
    </row>
    <row r="65" spans="1:8" x14ac:dyDescent="0.25">
      <c r="A65" s="83" t="s">
        <v>74</v>
      </c>
      <c r="B65" s="83" t="s">
        <v>75</v>
      </c>
      <c r="C65" s="83" t="s">
        <v>76</v>
      </c>
      <c r="D65" s="83" t="s">
        <v>76</v>
      </c>
      <c r="E65" s="73" t="s">
        <v>59</v>
      </c>
      <c r="F65" s="89" t="s">
        <v>77</v>
      </c>
      <c r="G65" s="26">
        <v>0</v>
      </c>
      <c r="H65" s="26">
        <v>0</v>
      </c>
    </row>
    <row r="66" spans="1:8" x14ac:dyDescent="0.25">
      <c r="A66" s="83"/>
      <c r="B66" s="83"/>
      <c r="C66" s="83"/>
      <c r="D66" s="71"/>
      <c r="E66" s="73"/>
      <c r="F66" s="89"/>
      <c r="G66" s="26">
        <v>0</v>
      </c>
      <c r="H66" s="26">
        <v>0</v>
      </c>
    </row>
    <row r="67" spans="1:8" x14ac:dyDescent="0.25">
      <c r="A67" s="83"/>
      <c r="B67" s="83"/>
      <c r="C67" s="83"/>
      <c r="D67" s="71"/>
      <c r="E67" s="73"/>
      <c r="F67" s="89"/>
      <c r="G67" s="27"/>
      <c r="H67" s="26">
        <v>0</v>
      </c>
    </row>
    <row r="68" spans="1:8" x14ac:dyDescent="0.25">
      <c r="A68" s="83" t="s">
        <v>74</v>
      </c>
      <c r="B68" s="83" t="s">
        <v>75</v>
      </c>
      <c r="C68" s="83" t="s">
        <v>76</v>
      </c>
      <c r="D68" s="83" t="s">
        <v>76</v>
      </c>
      <c r="E68" s="73" t="s">
        <v>59</v>
      </c>
      <c r="F68" s="89" t="s">
        <v>78</v>
      </c>
      <c r="G68" s="26">
        <v>0</v>
      </c>
      <c r="H68" s="26">
        <v>0</v>
      </c>
    </row>
    <row r="69" spans="1:8" x14ac:dyDescent="0.25">
      <c r="A69" s="83"/>
      <c r="B69" s="83"/>
      <c r="C69" s="83"/>
      <c r="D69" s="71"/>
      <c r="E69" s="73"/>
      <c r="F69" s="89"/>
      <c r="G69" s="26">
        <v>0</v>
      </c>
      <c r="H69" s="26">
        <v>0</v>
      </c>
    </row>
    <row r="70" spans="1:8" x14ac:dyDescent="0.25">
      <c r="A70" s="83"/>
      <c r="B70" s="83"/>
      <c r="C70" s="83"/>
      <c r="D70" s="71"/>
      <c r="E70" s="73"/>
      <c r="F70" s="89"/>
      <c r="G70" s="27"/>
      <c r="H70" s="26">
        <v>0</v>
      </c>
    </row>
    <row r="71" spans="1:8" ht="24.95" customHeight="1" x14ac:dyDescent="0.25">
      <c r="A71" s="83" t="s">
        <v>55</v>
      </c>
      <c r="B71" s="83" t="s">
        <v>79</v>
      </c>
      <c r="C71" s="83" t="s">
        <v>80</v>
      </c>
      <c r="D71" s="83" t="s">
        <v>81</v>
      </c>
      <c r="E71" s="73" t="s">
        <v>59</v>
      </c>
      <c r="F71" s="89" t="s">
        <v>82</v>
      </c>
      <c r="G71" s="26">
        <v>0</v>
      </c>
      <c r="H71" s="26">
        <v>0</v>
      </c>
    </row>
    <row r="72" spans="1:8" ht="24.95" customHeight="1" x14ac:dyDescent="0.25">
      <c r="A72" s="83"/>
      <c r="B72" s="83"/>
      <c r="C72" s="83"/>
      <c r="D72" s="71"/>
      <c r="E72" s="73"/>
      <c r="F72" s="89"/>
      <c r="G72" s="26">
        <v>0</v>
      </c>
      <c r="H72" s="26">
        <v>0</v>
      </c>
    </row>
    <row r="73" spans="1:8" ht="24.95" customHeight="1" x14ac:dyDescent="0.25">
      <c r="A73" s="83"/>
      <c r="B73" s="83"/>
      <c r="C73" s="83"/>
      <c r="D73" s="71"/>
      <c r="E73" s="73"/>
      <c r="F73" s="89"/>
      <c r="G73" s="27"/>
      <c r="H73" s="26">
        <v>0</v>
      </c>
    </row>
    <row r="74" spans="1:8" x14ac:dyDescent="0.25">
      <c r="A74" s="83" t="s">
        <v>55</v>
      </c>
      <c r="B74" s="83" t="s">
        <v>83</v>
      </c>
      <c r="C74" s="83" t="s">
        <v>57</v>
      </c>
      <c r="D74" s="83" t="s">
        <v>84</v>
      </c>
      <c r="E74" s="73" t="s">
        <v>59</v>
      </c>
      <c r="F74" s="89" t="s">
        <v>85</v>
      </c>
      <c r="G74" s="26">
        <v>0</v>
      </c>
      <c r="H74" s="26">
        <v>0</v>
      </c>
    </row>
    <row r="75" spans="1:8" x14ac:dyDescent="0.25">
      <c r="A75" s="83"/>
      <c r="B75" s="83"/>
      <c r="C75" s="83"/>
      <c r="D75" s="71"/>
      <c r="E75" s="73"/>
      <c r="F75" s="89"/>
      <c r="G75" s="26">
        <v>0</v>
      </c>
      <c r="H75" s="26">
        <v>0</v>
      </c>
    </row>
    <row r="76" spans="1:8" x14ac:dyDescent="0.25">
      <c r="A76" s="83"/>
      <c r="B76" s="83"/>
      <c r="C76" s="83"/>
      <c r="D76" s="71"/>
      <c r="E76" s="73"/>
      <c r="F76" s="89"/>
      <c r="G76" s="27"/>
      <c r="H76" s="26">
        <v>0</v>
      </c>
    </row>
    <row r="77" spans="1:8" x14ac:dyDescent="0.25">
      <c r="A77" s="83" t="s">
        <v>55</v>
      </c>
      <c r="B77" s="83" t="s">
        <v>86</v>
      </c>
      <c r="C77" s="83" t="s">
        <v>57</v>
      </c>
      <c r="D77" s="83" t="s">
        <v>87</v>
      </c>
      <c r="E77" s="73" t="s">
        <v>59</v>
      </c>
      <c r="F77" s="89" t="s">
        <v>88</v>
      </c>
      <c r="G77" s="26">
        <v>0</v>
      </c>
      <c r="H77" s="26">
        <v>0</v>
      </c>
    </row>
    <row r="78" spans="1:8" x14ac:dyDescent="0.25">
      <c r="A78" s="83"/>
      <c r="B78" s="83"/>
      <c r="C78" s="83"/>
      <c r="D78" s="71"/>
      <c r="E78" s="73"/>
      <c r="F78" s="89"/>
      <c r="G78" s="26">
        <v>0</v>
      </c>
      <c r="H78" s="26">
        <v>0</v>
      </c>
    </row>
    <row r="79" spans="1:8" x14ac:dyDescent="0.25">
      <c r="A79" s="83"/>
      <c r="B79" s="83"/>
      <c r="C79" s="83"/>
      <c r="D79" s="71"/>
      <c r="E79" s="73"/>
      <c r="F79" s="89"/>
      <c r="G79" s="27"/>
      <c r="H79" s="26">
        <v>0</v>
      </c>
    </row>
    <row r="80" spans="1:8" x14ac:dyDescent="0.25">
      <c r="A80" s="64" t="s">
        <v>89</v>
      </c>
      <c r="B80" s="64" t="s">
        <v>90</v>
      </c>
      <c r="C80" s="88" t="s">
        <v>91</v>
      </c>
      <c r="D80" s="88" t="s">
        <v>92</v>
      </c>
      <c r="E80" s="88" t="s">
        <v>93</v>
      </c>
      <c r="F80" s="88" t="s">
        <v>67</v>
      </c>
      <c r="G80" s="28">
        <v>0</v>
      </c>
      <c r="H80" s="28">
        <v>0</v>
      </c>
    </row>
    <row r="81" spans="1:8" x14ac:dyDescent="0.25">
      <c r="A81" s="64"/>
      <c r="B81" s="64"/>
      <c r="C81" s="88"/>
      <c r="D81" s="88"/>
      <c r="E81" s="88"/>
      <c r="F81" s="88"/>
      <c r="G81" s="28">
        <v>0</v>
      </c>
      <c r="H81" s="28">
        <v>0</v>
      </c>
    </row>
    <row r="82" spans="1:8" x14ac:dyDescent="0.25">
      <c r="A82" s="64"/>
      <c r="B82" s="64"/>
      <c r="C82" s="88"/>
      <c r="D82" s="88"/>
      <c r="E82" s="88"/>
      <c r="F82" s="88"/>
      <c r="G82" s="28">
        <v>0</v>
      </c>
      <c r="H82" s="28">
        <v>0</v>
      </c>
    </row>
    <row r="83" spans="1:8" x14ac:dyDescent="0.25">
      <c r="A83" s="64" t="s">
        <v>89</v>
      </c>
      <c r="B83" s="88" t="s">
        <v>94</v>
      </c>
      <c r="C83" s="88" t="s">
        <v>91</v>
      </c>
      <c r="D83" s="88" t="s">
        <v>95</v>
      </c>
      <c r="E83" s="88" t="s">
        <v>93</v>
      </c>
      <c r="F83" s="88" t="s">
        <v>96</v>
      </c>
      <c r="G83" s="28">
        <v>0</v>
      </c>
      <c r="H83" s="28">
        <v>0</v>
      </c>
    </row>
    <row r="84" spans="1:8" x14ac:dyDescent="0.25">
      <c r="A84" s="64"/>
      <c r="B84" s="88"/>
      <c r="C84" s="88"/>
      <c r="D84" s="88"/>
      <c r="E84" s="88"/>
      <c r="F84" s="88"/>
      <c r="G84" s="28">
        <v>0</v>
      </c>
      <c r="H84" s="28">
        <v>0</v>
      </c>
    </row>
    <row r="85" spans="1:8" x14ac:dyDescent="0.25">
      <c r="A85" s="64"/>
      <c r="B85" s="88"/>
      <c r="C85" s="88"/>
      <c r="D85" s="88"/>
      <c r="E85" s="88"/>
      <c r="F85" s="88"/>
      <c r="G85" s="28">
        <v>0</v>
      </c>
      <c r="H85" s="28">
        <v>0</v>
      </c>
    </row>
    <row r="86" spans="1:8" x14ac:dyDescent="0.25">
      <c r="A86" s="64" t="s">
        <v>89</v>
      </c>
      <c r="B86" s="88" t="s">
        <v>97</v>
      </c>
      <c r="C86" s="88" t="s">
        <v>91</v>
      </c>
      <c r="D86" s="88" t="s">
        <v>95</v>
      </c>
      <c r="E86" s="88" t="s">
        <v>93</v>
      </c>
      <c r="F86" s="88" t="s">
        <v>96</v>
      </c>
      <c r="G86" s="28">
        <v>0</v>
      </c>
      <c r="H86" s="28">
        <v>0</v>
      </c>
    </row>
    <row r="87" spans="1:8" x14ac:dyDescent="0.25">
      <c r="A87" s="64"/>
      <c r="B87" s="88"/>
      <c r="C87" s="88"/>
      <c r="D87" s="88"/>
      <c r="E87" s="88"/>
      <c r="F87" s="88"/>
      <c r="G87" s="28">
        <v>546.36</v>
      </c>
      <c r="H87" s="28">
        <v>400</v>
      </c>
    </row>
    <row r="88" spans="1:8" x14ac:dyDescent="0.25">
      <c r="A88" s="64"/>
      <c r="B88" s="88"/>
      <c r="C88" s="88"/>
      <c r="D88" s="88"/>
      <c r="E88" s="88"/>
      <c r="F88" s="88"/>
      <c r="G88" s="28">
        <v>0</v>
      </c>
      <c r="H88" s="28">
        <v>0</v>
      </c>
    </row>
    <row r="89" spans="1:8" x14ac:dyDescent="0.25">
      <c r="A89" s="64" t="s">
        <v>89</v>
      </c>
      <c r="B89" s="88" t="s">
        <v>98</v>
      </c>
      <c r="C89" s="88" t="s">
        <v>91</v>
      </c>
      <c r="D89" s="88" t="s">
        <v>99</v>
      </c>
      <c r="E89" s="88" t="s">
        <v>93</v>
      </c>
      <c r="F89" s="88" t="s">
        <v>100</v>
      </c>
      <c r="G89" s="28">
        <v>0</v>
      </c>
      <c r="H89" s="28">
        <v>0</v>
      </c>
    </row>
    <row r="90" spans="1:8" x14ac:dyDescent="0.25">
      <c r="A90" s="64"/>
      <c r="B90" s="88"/>
      <c r="C90" s="88"/>
      <c r="D90" s="88"/>
      <c r="E90" s="88"/>
      <c r="F90" s="88"/>
      <c r="G90" s="28">
        <v>0</v>
      </c>
      <c r="H90" s="28">
        <v>0</v>
      </c>
    </row>
    <row r="91" spans="1:8" x14ac:dyDescent="0.25">
      <c r="A91" s="64"/>
      <c r="B91" s="88"/>
      <c r="C91" s="88"/>
      <c r="D91" s="88"/>
      <c r="E91" s="88"/>
      <c r="F91" s="88"/>
      <c r="G91" s="28">
        <v>0</v>
      </c>
      <c r="H91" s="28">
        <v>0</v>
      </c>
    </row>
    <row r="92" spans="1:8" x14ac:dyDescent="0.25">
      <c r="A92" s="64" t="s">
        <v>89</v>
      </c>
      <c r="B92" s="88" t="s">
        <v>101</v>
      </c>
      <c r="C92" s="88" t="s">
        <v>91</v>
      </c>
      <c r="D92" s="88" t="s">
        <v>99</v>
      </c>
      <c r="E92" s="88" t="s">
        <v>93</v>
      </c>
      <c r="F92" s="88" t="s">
        <v>100</v>
      </c>
      <c r="G92" s="28">
        <v>0</v>
      </c>
      <c r="H92" s="28">
        <v>0</v>
      </c>
    </row>
    <row r="93" spans="1:8" x14ac:dyDescent="0.25">
      <c r="A93" s="64"/>
      <c r="B93" s="88"/>
      <c r="C93" s="88"/>
      <c r="D93" s="88"/>
      <c r="E93" s="88"/>
      <c r="F93" s="88"/>
      <c r="G93" s="28">
        <v>0</v>
      </c>
      <c r="H93" s="28">
        <v>0</v>
      </c>
    </row>
    <row r="94" spans="1:8" x14ac:dyDescent="0.25">
      <c r="A94" s="64"/>
      <c r="B94" s="88"/>
      <c r="C94" s="88"/>
      <c r="D94" s="88"/>
      <c r="E94" s="88"/>
      <c r="F94" s="88"/>
      <c r="G94" s="28">
        <v>0</v>
      </c>
      <c r="H94" s="28">
        <v>0</v>
      </c>
    </row>
    <row r="95" spans="1:8" x14ac:dyDescent="0.25">
      <c r="A95" s="64" t="s">
        <v>89</v>
      </c>
      <c r="B95" s="88" t="s">
        <v>90</v>
      </c>
      <c r="C95" s="88" t="s">
        <v>102</v>
      </c>
      <c r="D95" s="88" t="s">
        <v>103</v>
      </c>
      <c r="E95" s="88" t="s">
        <v>93</v>
      </c>
      <c r="F95" s="88" t="s">
        <v>104</v>
      </c>
      <c r="G95" s="28">
        <v>0</v>
      </c>
      <c r="H95" s="28">
        <v>0</v>
      </c>
    </row>
    <row r="96" spans="1:8" x14ac:dyDescent="0.25">
      <c r="A96" s="64"/>
      <c r="B96" s="88"/>
      <c r="C96" s="88"/>
      <c r="D96" s="88"/>
      <c r="E96" s="88"/>
      <c r="F96" s="88"/>
      <c r="G96" s="28">
        <v>0</v>
      </c>
      <c r="H96" s="28">
        <v>0</v>
      </c>
    </row>
    <row r="97" spans="1:8" x14ac:dyDescent="0.25">
      <c r="A97" s="64"/>
      <c r="B97" s="88"/>
      <c r="C97" s="88"/>
      <c r="D97" s="88"/>
      <c r="E97" s="88"/>
      <c r="F97" s="88"/>
      <c r="G97" s="28">
        <v>0</v>
      </c>
      <c r="H97" s="28">
        <v>0</v>
      </c>
    </row>
    <row r="98" spans="1:8" x14ac:dyDescent="0.25">
      <c r="A98" s="64" t="s">
        <v>89</v>
      </c>
      <c r="B98" s="88" t="s">
        <v>105</v>
      </c>
      <c r="C98" s="88" t="s">
        <v>106</v>
      </c>
      <c r="D98" s="88" t="s">
        <v>107</v>
      </c>
      <c r="E98" s="88" t="s">
        <v>93</v>
      </c>
      <c r="F98" s="88" t="s">
        <v>108</v>
      </c>
      <c r="G98" s="28">
        <v>0</v>
      </c>
      <c r="H98" s="28">
        <v>0</v>
      </c>
    </row>
    <row r="99" spans="1:8" x14ac:dyDescent="0.25">
      <c r="A99" s="64"/>
      <c r="B99" s="88"/>
      <c r="C99" s="88"/>
      <c r="D99" s="88"/>
      <c r="E99" s="88"/>
      <c r="F99" s="88"/>
      <c r="G99" s="28">
        <v>0</v>
      </c>
      <c r="H99" s="28">
        <v>0</v>
      </c>
    </row>
    <row r="100" spans="1:8" x14ac:dyDescent="0.25">
      <c r="A100" s="64"/>
      <c r="B100" s="88"/>
      <c r="C100" s="88"/>
      <c r="D100" s="88"/>
      <c r="E100" s="88"/>
      <c r="F100" s="88"/>
      <c r="G100" s="28">
        <v>0</v>
      </c>
      <c r="H100" s="28">
        <v>0</v>
      </c>
    </row>
    <row r="101" spans="1:8" x14ac:dyDescent="0.25">
      <c r="A101" s="64" t="s">
        <v>1705</v>
      </c>
      <c r="B101" s="64" t="s">
        <v>109</v>
      </c>
      <c r="C101" s="64" t="s">
        <v>110</v>
      </c>
      <c r="D101" s="64" t="s">
        <v>111</v>
      </c>
      <c r="E101" s="64" t="s">
        <v>112</v>
      </c>
      <c r="F101" s="69" t="s">
        <v>1558</v>
      </c>
      <c r="G101" s="29">
        <v>0</v>
      </c>
      <c r="H101" s="29">
        <v>0</v>
      </c>
    </row>
    <row r="102" spans="1:8" x14ac:dyDescent="0.25">
      <c r="A102" s="64"/>
      <c r="B102" s="64"/>
      <c r="C102" s="64"/>
      <c r="D102" s="64"/>
      <c r="E102" s="64"/>
      <c r="F102" s="64"/>
      <c r="G102" s="29">
        <v>0</v>
      </c>
      <c r="H102" s="29">
        <v>0</v>
      </c>
    </row>
    <row r="103" spans="1:8" x14ac:dyDescent="0.25">
      <c r="A103" s="64"/>
      <c r="B103" s="64"/>
      <c r="C103" s="64"/>
      <c r="D103" s="64"/>
      <c r="E103" s="64"/>
      <c r="F103" s="64"/>
      <c r="G103" s="30">
        <v>0</v>
      </c>
      <c r="H103" s="30">
        <v>0</v>
      </c>
    </row>
    <row r="104" spans="1:8" ht="24.95" customHeight="1" x14ac:dyDescent="0.25">
      <c r="A104" s="64" t="s">
        <v>1705</v>
      </c>
      <c r="B104" s="64" t="s">
        <v>113</v>
      </c>
      <c r="C104" s="64" t="s">
        <v>114</v>
      </c>
      <c r="D104" s="64" t="s">
        <v>115</v>
      </c>
      <c r="E104" s="64" t="s">
        <v>112</v>
      </c>
      <c r="F104" s="75" t="s">
        <v>1559</v>
      </c>
      <c r="G104" s="29">
        <v>0</v>
      </c>
      <c r="H104" s="29">
        <v>0</v>
      </c>
    </row>
    <row r="105" spans="1:8" ht="24.95" customHeight="1" x14ac:dyDescent="0.25">
      <c r="A105" s="64"/>
      <c r="B105" s="64"/>
      <c r="C105" s="64"/>
      <c r="D105" s="64"/>
      <c r="E105" s="64"/>
      <c r="F105" s="75"/>
      <c r="G105" s="29">
        <v>0</v>
      </c>
      <c r="H105" s="29">
        <v>0</v>
      </c>
    </row>
    <row r="106" spans="1:8" ht="24.95" customHeight="1" x14ac:dyDescent="0.25">
      <c r="A106" s="64"/>
      <c r="B106" s="64"/>
      <c r="C106" s="64"/>
      <c r="D106" s="64"/>
      <c r="E106" s="64"/>
      <c r="F106" s="75"/>
      <c r="G106" s="30">
        <v>0</v>
      </c>
      <c r="H106" s="30">
        <v>0</v>
      </c>
    </row>
    <row r="107" spans="1:8" ht="28.5" customHeight="1" x14ac:dyDescent="0.25">
      <c r="A107" s="64" t="s">
        <v>1705</v>
      </c>
      <c r="B107" s="64" t="s">
        <v>116</v>
      </c>
      <c r="C107" s="64" t="s">
        <v>110</v>
      </c>
      <c r="D107" s="64" t="s">
        <v>111</v>
      </c>
      <c r="E107" s="64" t="s">
        <v>112</v>
      </c>
      <c r="F107" s="75" t="s">
        <v>1560</v>
      </c>
      <c r="G107" s="29">
        <v>0</v>
      </c>
      <c r="H107" s="29">
        <v>0</v>
      </c>
    </row>
    <row r="108" spans="1:8" x14ac:dyDescent="0.25">
      <c r="A108" s="64"/>
      <c r="B108" s="64"/>
      <c r="C108" s="64"/>
      <c r="D108" s="64"/>
      <c r="E108" s="64"/>
      <c r="F108" s="75"/>
      <c r="G108" s="29">
        <v>0</v>
      </c>
      <c r="H108" s="29">
        <v>0</v>
      </c>
    </row>
    <row r="109" spans="1:8" x14ac:dyDescent="0.25">
      <c r="A109" s="64"/>
      <c r="B109" s="64"/>
      <c r="C109" s="64"/>
      <c r="D109" s="64"/>
      <c r="E109" s="64"/>
      <c r="F109" s="75"/>
      <c r="G109" s="30">
        <v>0</v>
      </c>
      <c r="H109" s="30">
        <v>0</v>
      </c>
    </row>
    <row r="110" spans="1:8" x14ac:dyDescent="0.25">
      <c r="A110" s="64" t="s">
        <v>1705</v>
      </c>
      <c r="B110" s="64" t="s">
        <v>117</v>
      </c>
      <c r="C110" s="64" t="s">
        <v>110</v>
      </c>
      <c r="D110" s="64" t="s">
        <v>111</v>
      </c>
      <c r="E110" s="64" t="s">
        <v>112</v>
      </c>
      <c r="F110" s="69" t="s">
        <v>410</v>
      </c>
      <c r="G110" s="29">
        <v>0</v>
      </c>
      <c r="H110" s="29">
        <v>0</v>
      </c>
    </row>
    <row r="111" spans="1:8" x14ac:dyDescent="0.25">
      <c r="A111" s="64"/>
      <c r="B111" s="64"/>
      <c r="C111" s="64"/>
      <c r="D111" s="64"/>
      <c r="E111" s="64"/>
      <c r="F111" s="64"/>
      <c r="G111" s="29">
        <v>0</v>
      </c>
      <c r="H111" s="29">
        <v>0</v>
      </c>
    </row>
    <row r="112" spans="1:8" x14ac:dyDescent="0.25">
      <c r="A112" s="64"/>
      <c r="B112" s="64"/>
      <c r="C112" s="64"/>
      <c r="D112" s="64"/>
      <c r="E112" s="64"/>
      <c r="F112" s="64"/>
      <c r="G112" s="30">
        <v>0</v>
      </c>
      <c r="H112" s="30">
        <v>0</v>
      </c>
    </row>
    <row r="113" spans="1:8" ht="42.75" customHeight="1" x14ac:dyDescent="0.25">
      <c r="A113" s="64" t="s">
        <v>1705</v>
      </c>
      <c r="B113" s="64" t="s">
        <v>118</v>
      </c>
      <c r="C113" s="67" t="s">
        <v>110</v>
      </c>
      <c r="D113" s="67" t="s">
        <v>111</v>
      </c>
      <c r="E113" s="64" t="s">
        <v>112</v>
      </c>
      <c r="F113" s="75" t="s">
        <v>491</v>
      </c>
      <c r="G113" s="29">
        <v>0</v>
      </c>
      <c r="H113" s="29">
        <v>0</v>
      </c>
    </row>
    <row r="114" spans="1:8" x14ac:dyDescent="0.25">
      <c r="A114" s="64"/>
      <c r="B114" s="64"/>
      <c r="C114" s="67"/>
      <c r="D114" s="67"/>
      <c r="E114" s="64"/>
      <c r="F114" s="75"/>
      <c r="G114" s="29">
        <v>0</v>
      </c>
      <c r="H114" s="29">
        <v>0</v>
      </c>
    </row>
    <row r="115" spans="1:8" x14ac:dyDescent="0.25">
      <c r="A115" s="64"/>
      <c r="B115" s="64"/>
      <c r="C115" s="67"/>
      <c r="D115" s="67"/>
      <c r="E115" s="64"/>
      <c r="F115" s="75"/>
      <c r="G115" s="30">
        <v>0</v>
      </c>
      <c r="H115" s="30">
        <v>0</v>
      </c>
    </row>
    <row r="116" spans="1:8" ht="42.75" x14ac:dyDescent="0.25">
      <c r="A116" s="2" t="s">
        <v>119</v>
      </c>
      <c r="B116" s="2" t="s">
        <v>120</v>
      </c>
      <c r="C116" s="5" t="s">
        <v>114</v>
      </c>
      <c r="D116" s="5" t="s">
        <v>66</v>
      </c>
      <c r="E116" s="5" t="s">
        <v>1530</v>
      </c>
      <c r="F116" s="3" t="s">
        <v>121</v>
      </c>
      <c r="G116" s="18" t="s">
        <v>122</v>
      </c>
      <c r="H116" s="22" t="s">
        <v>123</v>
      </c>
    </row>
    <row r="117" spans="1:8" ht="42.75" x14ac:dyDescent="0.25">
      <c r="A117" s="2" t="s">
        <v>119</v>
      </c>
      <c r="B117" s="2" t="s">
        <v>124</v>
      </c>
      <c r="C117" s="5" t="s">
        <v>125</v>
      </c>
      <c r="D117" s="5" t="s">
        <v>111</v>
      </c>
      <c r="E117" s="5" t="s">
        <v>1530</v>
      </c>
      <c r="F117" s="3" t="s">
        <v>126</v>
      </c>
      <c r="G117" s="18" t="s">
        <v>127</v>
      </c>
      <c r="H117" s="22" t="s">
        <v>123</v>
      </c>
    </row>
    <row r="118" spans="1:8" ht="42.75" x14ac:dyDescent="0.25">
      <c r="A118" s="2" t="s">
        <v>119</v>
      </c>
      <c r="B118" s="2" t="s">
        <v>128</v>
      </c>
      <c r="C118" s="5" t="s">
        <v>125</v>
      </c>
      <c r="D118" s="5" t="s">
        <v>111</v>
      </c>
      <c r="E118" s="5" t="s">
        <v>1530</v>
      </c>
      <c r="F118" s="3" t="s">
        <v>129</v>
      </c>
      <c r="G118" s="18" t="s">
        <v>130</v>
      </c>
      <c r="H118" s="22" t="s">
        <v>123</v>
      </c>
    </row>
    <row r="119" spans="1:8" ht="42.75" x14ac:dyDescent="0.25">
      <c r="A119" s="2" t="s">
        <v>119</v>
      </c>
      <c r="B119" s="2" t="s">
        <v>131</v>
      </c>
      <c r="C119" s="5" t="s">
        <v>125</v>
      </c>
      <c r="D119" s="5" t="s">
        <v>111</v>
      </c>
      <c r="E119" s="5" t="s">
        <v>1530</v>
      </c>
      <c r="F119" s="3" t="s">
        <v>132</v>
      </c>
      <c r="G119" s="18" t="s">
        <v>133</v>
      </c>
      <c r="H119" s="22" t="s">
        <v>123</v>
      </c>
    </row>
    <row r="120" spans="1:8" ht="57" x14ac:dyDescent="0.25">
      <c r="A120" s="2" t="s">
        <v>134</v>
      </c>
      <c r="B120" s="2" t="s">
        <v>135</v>
      </c>
      <c r="C120" s="5" t="s">
        <v>125</v>
      </c>
      <c r="D120" s="5" t="s">
        <v>111</v>
      </c>
      <c r="E120" s="5" t="s">
        <v>1530</v>
      </c>
      <c r="F120" s="3" t="s">
        <v>136</v>
      </c>
      <c r="G120" s="18" t="s">
        <v>137</v>
      </c>
      <c r="H120" s="22" t="s">
        <v>138</v>
      </c>
    </row>
    <row r="121" spans="1:8" ht="42.75" x14ac:dyDescent="0.25">
      <c r="A121" s="2" t="s">
        <v>119</v>
      </c>
      <c r="B121" s="2" t="s">
        <v>139</v>
      </c>
      <c r="C121" s="5" t="s">
        <v>140</v>
      </c>
      <c r="D121" s="5" t="s">
        <v>141</v>
      </c>
      <c r="E121" s="5" t="s">
        <v>1530</v>
      </c>
      <c r="F121" s="3" t="s">
        <v>142</v>
      </c>
      <c r="G121" s="18" t="s">
        <v>143</v>
      </c>
      <c r="H121" s="22" t="s">
        <v>123</v>
      </c>
    </row>
    <row r="122" spans="1:8" ht="42.75" x14ac:dyDescent="0.25">
      <c r="A122" s="2" t="s">
        <v>144</v>
      </c>
      <c r="B122" s="2" t="s">
        <v>145</v>
      </c>
      <c r="C122" s="5" t="s">
        <v>146</v>
      </c>
      <c r="D122" s="5" t="s">
        <v>147</v>
      </c>
      <c r="E122" s="5" t="s">
        <v>1530</v>
      </c>
      <c r="F122" s="3" t="s">
        <v>148</v>
      </c>
      <c r="G122" s="18" t="s">
        <v>149</v>
      </c>
      <c r="H122" s="22" t="s">
        <v>150</v>
      </c>
    </row>
    <row r="123" spans="1:8" ht="42.75" x14ac:dyDescent="0.25">
      <c r="A123" s="2" t="s">
        <v>119</v>
      </c>
      <c r="B123" s="2" t="s">
        <v>151</v>
      </c>
      <c r="C123" s="5" t="s">
        <v>152</v>
      </c>
      <c r="D123" s="5" t="s">
        <v>153</v>
      </c>
      <c r="E123" s="5" t="s">
        <v>1530</v>
      </c>
      <c r="F123" s="3" t="s">
        <v>154</v>
      </c>
      <c r="G123" s="18" t="s">
        <v>155</v>
      </c>
      <c r="H123" s="22" t="s">
        <v>156</v>
      </c>
    </row>
    <row r="124" spans="1:8" ht="15" customHeight="1" x14ac:dyDescent="0.25">
      <c r="A124" s="64" t="s">
        <v>161</v>
      </c>
      <c r="B124" s="64" t="s">
        <v>157</v>
      </c>
      <c r="C124" s="64" t="s">
        <v>125</v>
      </c>
      <c r="D124" s="64" t="s">
        <v>158</v>
      </c>
      <c r="E124" s="64" t="s">
        <v>159</v>
      </c>
      <c r="F124" s="64" t="s">
        <v>160</v>
      </c>
      <c r="G124" s="31">
        <v>0</v>
      </c>
      <c r="H124" s="31"/>
    </row>
    <row r="125" spans="1:8" x14ac:dyDescent="0.25">
      <c r="A125" s="64"/>
      <c r="B125" s="64"/>
      <c r="C125" s="64"/>
      <c r="D125" s="64"/>
      <c r="E125" s="73"/>
      <c r="F125" s="64"/>
      <c r="G125" s="31">
        <v>0</v>
      </c>
      <c r="H125" s="31">
        <v>660</v>
      </c>
    </row>
    <row r="126" spans="1:8" x14ac:dyDescent="0.25">
      <c r="A126" s="64"/>
      <c r="B126" s="64"/>
      <c r="C126" s="64"/>
      <c r="D126" s="64"/>
      <c r="E126" s="73"/>
      <c r="F126" s="64"/>
      <c r="G126" s="31"/>
      <c r="H126" s="31"/>
    </row>
    <row r="127" spans="1:8" ht="15" customHeight="1" x14ac:dyDescent="0.25">
      <c r="A127" s="64" t="s">
        <v>161</v>
      </c>
      <c r="B127" s="64" t="s">
        <v>162</v>
      </c>
      <c r="C127" s="64" t="s">
        <v>125</v>
      </c>
      <c r="D127" s="64" t="s">
        <v>158</v>
      </c>
      <c r="E127" s="64" t="s">
        <v>159</v>
      </c>
      <c r="F127" s="64" t="s">
        <v>160</v>
      </c>
      <c r="G127" s="31">
        <v>1639</v>
      </c>
      <c r="H127" s="31"/>
    </row>
    <row r="128" spans="1:8" x14ac:dyDescent="0.25">
      <c r="A128" s="64"/>
      <c r="B128" s="64"/>
      <c r="C128" s="64"/>
      <c r="D128" s="64"/>
      <c r="E128" s="73"/>
      <c r="F128" s="64"/>
      <c r="G128" s="31">
        <v>0</v>
      </c>
      <c r="H128" s="31">
        <v>451.31</v>
      </c>
    </row>
    <row r="129" spans="1:8" x14ac:dyDescent="0.25">
      <c r="A129" s="64"/>
      <c r="B129" s="64"/>
      <c r="C129" s="64"/>
      <c r="D129" s="64"/>
      <c r="E129" s="73"/>
      <c r="F129" s="64"/>
      <c r="G129" s="31"/>
      <c r="H129" s="31"/>
    </row>
    <row r="130" spans="1:8" ht="15" customHeight="1" x14ac:dyDescent="0.25">
      <c r="A130" s="64" t="s">
        <v>161</v>
      </c>
      <c r="B130" s="64" t="s">
        <v>163</v>
      </c>
      <c r="C130" s="64" t="s">
        <v>125</v>
      </c>
      <c r="D130" s="64" t="s">
        <v>158</v>
      </c>
      <c r="E130" s="64" t="s">
        <v>159</v>
      </c>
      <c r="F130" s="64" t="s">
        <v>164</v>
      </c>
      <c r="G130" s="31">
        <v>1639</v>
      </c>
      <c r="H130" s="31"/>
    </row>
    <row r="131" spans="1:8" x14ac:dyDescent="0.25">
      <c r="A131" s="64"/>
      <c r="B131" s="64"/>
      <c r="C131" s="64"/>
      <c r="D131" s="64"/>
      <c r="E131" s="73"/>
      <c r="F131" s="64"/>
      <c r="G131" s="31">
        <v>1000</v>
      </c>
      <c r="H131" s="31">
        <v>332</v>
      </c>
    </row>
    <row r="132" spans="1:8" x14ac:dyDescent="0.25">
      <c r="A132" s="64"/>
      <c r="B132" s="64"/>
      <c r="C132" s="64"/>
      <c r="D132" s="64"/>
      <c r="E132" s="73"/>
      <c r="F132" s="64"/>
      <c r="G132" s="31">
        <v>0</v>
      </c>
      <c r="H132" s="31"/>
    </row>
    <row r="133" spans="1:8" ht="15" customHeight="1" x14ac:dyDescent="0.25">
      <c r="A133" s="64" t="s">
        <v>161</v>
      </c>
      <c r="B133" s="64" t="s">
        <v>163</v>
      </c>
      <c r="C133" s="64" t="s">
        <v>125</v>
      </c>
      <c r="D133" s="64" t="s">
        <v>158</v>
      </c>
      <c r="E133" s="64" t="s">
        <v>159</v>
      </c>
      <c r="F133" s="64" t="s">
        <v>165</v>
      </c>
      <c r="G133" s="31">
        <v>1639</v>
      </c>
      <c r="H133" s="31"/>
    </row>
    <row r="134" spans="1:8" x14ac:dyDescent="0.25">
      <c r="A134" s="64"/>
      <c r="B134" s="64"/>
      <c r="C134" s="64"/>
      <c r="D134" s="64"/>
      <c r="E134" s="73"/>
      <c r="F134" s="64"/>
      <c r="G134" s="31">
        <v>1000</v>
      </c>
      <c r="H134" s="31">
        <v>332</v>
      </c>
    </row>
    <row r="135" spans="1:8" x14ac:dyDescent="0.25">
      <c r="A135" s="64"/>
      <c r="B135" s="64"/>
      <c r="C135" s="64"/>
      <c r="D135" s="64"/>
      <c r="E135" s="73"/>
      <c r="F135" s="64"/>
      <c r="G135" s="31">
        <v>0</v>
      </c>
      <c r="H135" s="31"/>
    </row>
    <row r="136" spans="1:8" x14ac:dyDescent="0.25">
      <c r="A136" s="67" t="s">
        <v>166</v>
      </c>
      <c r="B136" s="67" t="s">
        <v>167</v>
      </c>
      <c r="C136" s="67" t="s">
        <v>168</v>
      </c>
      <c r="D136" s="67" t="s">
        <v>1705</v>
      </c>
      <c r="E136" s="67" t="s">
        <v>169</v>
      </c>
      <c r="F136" s="67" t="s">
        <v>126</v>
      </c>
      <c r="G136" s="22">
        <v>2934</v>
      </c>
      <c r="H136" s="22">
        <v>4969.13</v>
      </c>
    </row>
    <row r="137" spans="1:8" x14ac:dyDescent="0.25">
      <c r="A137" s="67"/>
      <c r="B137" s="67"/>
      <c r="C137" s="67"/>
      <c r="D137" s="67"/>
      <c r="E137" s="67"/>
      <c r="F137" s="67"/>
      <c r="G137" s="22">
        <v>1052</v>
      </c>
      <c r="H137" s="22">
        <v>0</v>
      </c>
    </row>
    <row r="138" spans="1:8" x14ac:dyDescent="0.25">
      <c r="A138" s="67"/>
      <c r="B138" s="67"/>
      <c r="C138" s="67"/>
      <c r="D138" s="67"/>
      <c r="E138" s="67"/>
      <c r="F138" s="67"/>
      <c r="G138" s="22">
        <v>0</v>
      </c>
      <c r="H138" s="22">
        <v>133.9</v>
      </c>
    </row>
    <row r="139" spans="1:8" x14ac:dyDescent="0.25">
      <c r="A139" s="67" t="s">
        <v>170</v>
      </c>
      <c r="B139" s="67" t="s">
        <v>171</v>
      </c>
      <c r="C139" s="67" t="s">
        <v>168</v>
      </c>
      <c r="D139" s="67" t="s">
        <v>1705</v>
      </c>
      <c r="E139" s="67" t="s">
        <v>169</v>
      </c>
      <c r="F139" s="78" t="s">
        <v>172</v>
      </c>
      <c r="G139" s="22">
        <v>2033</v>
      </c>
      <c r="H139" s="22">
        <v>7167.41</v>
      </c>
    </row>
    <row r="140" spans="1:8" x14ac:dyDescent="0.25">
      <c r="A140" s="67"/>
      <c r="B140" s="67"/>
      <c r="C140" s="67"/>
      <c r="D140" s="67"/>
      <c r="E140" s="67"/>
      <c r="F140" s="67"/>
      <c r="G140" s="22">
        <v>693</v>
      </c>
      <c r="H140" s="22">
        <v>0</v>
      </c>
    </row>
    <row r="141" spans="1:8" x14ac:dyDescent="0.25">
      <c r="A141" s="67"/>
      <c r="B141" s="67"/>
      <c r="C141" s="67"/>
      <c r="D141" s="67"/>
      <c r="E141" s="67"/>
      <c r="F141" s="67"/>
      <c r="G141" s="22">
        <v>0</v>
      </c>
      <c r="H141" s="22">
        <v>0</v>
      </c>
    </row>
    <row r="142" spans="1:8" x14ac:dyDescent="0.25">
      <c r="A142" s="67" t="s">
        <v>173</v>
      </c>
      <c r="B142" s="67" t="s">
        <v>174</v>
      </c>
      <c r="C142" s="67" t="s">
        <v>168</v>
      </c>
      <c r="D142" s="67" t="s">
        <v>1705</v>
      </c>
      <c r="E142" s="67" t="s">
        <v>169</v>
      </c>
      <c r="F142" s="78" t="s">
        <v>85</v>
      </c>
      <c r="G142" s="22">
        <v>0</v>
      </c>
      <c r="H142" s="22">
        <v>0</v>
      </c>
    </row>
    <row r="143" spans="1:8" x14ac:dyDescent="0.25">
      <c r="A143" s="67"/>
      <c r="B143" s="67"/>
      <c r="C143" s="67"/>
      <c r="D143" s="67"/>
      <c r="E143" s="67"/>
      <c r="F143" s="67"/>
      <c r="G143" s="22">
        <v>566</v>
      </c>
      <c r="H143" s="22">
        <v>0</v>
      </c>
    </row>
    <row r="144" spans="1:8" x14ac:dyDescent="0.25">
      <c r="A144" s="67"/>
      <c r="B144" s="67"/>
      <c r="C144" s="67"/>
      <c r="D144" s="67"/>
      <c r="E144" s="67"/>
      <c r="F144" s="67"/>
      <c r="G144" s="22">
        <v>0</v>
      </c>
      <c r="H144" s="22">
        <v>0</v>
      </c>
    </row>
    <row r="145" spans="1:8" x14ac:dyDescent="0.25">
      <c r="A145" s="67" t="s">
        <v>175</v>
      </c>
      <c r="B145" s="67" t="s">
        <v>176</v>
      </c>
      <c r="C145" s="67" t="s">
        <v>168</v>
      </c>
      <c r="D145" s="67" t="s">
        <v>1705</v>
      </c>
      <c r="E145" s="67" t="s">
        <v>169</v>
      </c>
      <c r="F145" s="78" t="s">
        <v>88</v>
      </c>
      <c r="G145" s="22">
        <v>0</v>
      </c>
      <c r="H145" s="22">
        <v>0</v>
      </c>
    </row>
    <row r="146" spans="1:8" x14ac:dyDescent="0.25">
      <c r="A146" s="67"/>
      <c r="B146" s="67"/>
      <c r="C146" s="67"/>
      <c r="D146" s="67"/>
      <c r="E146" s="67"/>
      <c r="F146" s="67"/>
      <c r="G146" s="22">
        <v>0</v>
      </c>
      <c r="H146" s="22">
        <v>0</v>
      </c>
    </row>
    <row r="147" spans="1:8" x14ac:dyDescent="0.25">
      <c r="A147" s="67"/>
      <c r="B147" s="67"/>
      <c r="C147" s="67"/>
      <c r="D147" s="67"/>
      <c r="E147" s="67"/>
      <c r="F147" s="67"/>
      <c r="G147" s="22">
        <v>0</v>
      </c>
      <c r="H147" s="22">
        <v>0</v>
      </c>
    </row>
    <row r="148" spans="1:8" x14ac:dyDescent="0.25">
      <c r="A148" s="67" t="s">
        <v>177</v>
      </c>
      <c r="B148" s="67" t="s">
        <v>178</v>
      </c>
      <c r="C148" s="67" t="s">
        <v>179</v>
      </c>
      <c r="D148" s="67" t="s">
        <v>1705</v>
      </c>
      <c r="E148" s="67" t="s">
        <v>169</v>
      </c>
      <c r="F148" s="78" t="s">
        <v>180</v>
      </c>
      <c r="G148" s="22">
        <v>0</v>
      </c>
      <c r="H148" s="22">
        <v>0</v>
      </c>
    </row>
    <row r="149" spans="1:8" x14ac:dyDescent="0.25">
      <c r="A149" s="67"/>
      <c r="B149" s="67"/>
      <c r="C149" s="67"/>
      <c r="D149" s="67"/>
      <c r="E149" s="67"/>
      <c r="F149" s="67"/>
      <c r="G149" s="22">
        <v>0</v>
      </c>
      <c r="H149" s="22">
        <v>0</v>
      </c>
    </row>
    <row r="150" spans="1:8" x14ac:dyDescent="0.25">
      <c r="A150" s="67"/>
      <c r="B150" s="67"/>
      <c r="C150" s="67"/>
      <c r="D150" s="67"/>
      <c r="E150" s="67"/>
      <c r="F150" s="67"/>
      <c r="G150" s="22">
        <v>0</v>
      </c>
      <c r="H150" s="22">
        <v>0</v>
      </c>
    </row>
    <row r="151" spans="1:8" x14ac:dyDescent="0.25">
      <c r="A151" s="67" t="s">
        <v>181</v>
      </c>
      <c r="B151" s="67" t="s">
        <v>182</v>
      </c>
      <c r="C151" s="67" t="s">
        <v>183</v>
      </c>
      <c r="D151" s="67" t="s">
        <v>1705</v>
      </c>
      <c r="E151" s="67" t="s">
        <v>169</v>
      </c>
      <c r="F151" s="78" t="s">
        <v>67</v>
      </c>
      <c r="G151" s="22">
        <v>0</v>
      </c>
      <c r="H151" s="22">
        <v>0</v>
      </c>
    </row>
    <row r="152" spans="1:8" x14ac:dyDescent="0.25">
      <c r="A152" s="67"/>
      <c r="B152" s="67"/>
      <c r="C152" s="67"/>
      <c r="D152" s="67"/>
      <c r="E152" s="67"/>
      <c r="F152" s="67"/>
      <c r="G152" s="22">
        <v>0</v>
      </c>
      <c r="H152" s="22">
        <v>0</v>
      </c>
    </row>
    <row r="153" spans="1:8" x14ac:dyDescent="0.25">
      <c r="A153" s="67"/>
      <c r="B153" s="67"/>
      <c r="C153" s="67"/>
      <c r="D153" s="67"/>
      <c r="E153" s="67"/>
      <c r="F153" s="67"/>
      <c r="G153" s="22">
        <v>0</v>
      </c>
      <c r="H153" s="22">
        <v>0</v>
      </c>
    </row>
    <row r="154" spans="1:8" x14ac:dyDescent="0.25">
      <c r="A154" s="67" t="s">
        <v>184</v>
      </c>
      <c r="B154" s="67" t="s">
        <v>185</v>
      </c>
      <c r="C154" s="67" t="s">
        <v>183</v>
      </c>
      <c r="D154" s="67" t="s">
        <v>1705</v>
      </c>
      <c r="E154" s="67" t="s">
        <v>169</v>
      </c>
      <c r="F154" s="78" t="s">
        <v>67</v>
      </c>
      <c r="G154" s="22">
        <v>0</v>
      </c>
      <c r="H154" s="22">
        <v>0</v>
      </c>
    </row>
    <row r="155" spans="1:8" x14ac:dyDescent="0.25">
      <c r="A155" s="67"/>
      <c r="B155" s="67"/>
      <c r="C155" s="67"/>
      <c r="D155" s="67"/>
      <c r="E155" s="67"/>
      <c r="F155" s="67"/>
      <c r="G155" s="22">
        <v>0</v>
      </c>
      <c r="H155" s="22">
        <v>0</v>
      </c>
    </row>
    <row r="156" spans="1:8" x14ac:dyDescent="0.25">
      <c r="A156" s="67"/>
      <c r="B156" s="67"/>
      <c r="C156" s="67"/>
      <c r="D156" s="67"/>
      <c r="E156" s="67"/>
      <c r="F156" s="67"/>
      <c r="G156" s="22">
        <v>0</v>
      </c>
      <c r="H156" s="22">
        <v>0</v>
      </c>
    </row>
    <row r="157" spans="1:8" x14ac:dyDescent="0.25">
      <c r="A157" s="67" t="s">
        <v>186</v>
      </c>
      <c r="B157" s="67" t="s">
        <v>187</v>
      </c>
      <c r="C157" s="67" t="s">
        <v>183</v>
      </c>
      <c r="D157" s="67" t="s">
        <v>1705</v>
      </c>
      <c r="E157" s="67" t="s">
        <v>169</v>
      </c>
      <c r="F157" s="78" t="s">
        <v>67</v>
      </c>
      <c r="G157" s="22">
        <v>0</v>
      </c>
      <c r="H157" s="22">
        <v>0</v>
      </c>
    </row>
    <row r="158" spans="1:8" x14ac:dyDescent="0.25">
      <c r="A158" s="67"/>
      <c r="B158" s="67"/>
      <c r="C158" s="67"/>
      <c r="D158" s="67"/>
      <c r="E158" s="67"/>
      <c r="F158" s="78"/>
      <c r="G158" s="22">
        <v>0</v>
      </c>
      <c r="H158" s="22">
        <v>0</v>
      </c>
    </row>
    <row r="159" spans="1:8" x14ac:dyDescent="0.25">
      <c r="A159" s="67"/>
      <c r="B159" s="67"/>
      <c r="C159" s="67"/>
      <c r="D159" s="67"/>
      <c r="E159" s="67"/>
      <c r="F159" s="78"/>
      <c r="G159" s="22">
        <v>0</v>
      </c>
      <c r="H159" s="22">
        <v>0</v>
      </c>
    </row>
    <row r="160" spans="1:8" x14ac:dyDescent="0.25">
      <c r="A160" s="67" t="s">
        <v>188</v>
      </c>
      <c r="B160" s="67" t="s">
        <v>189</v>
      </c>
      <c r="C160" s="67" t="s">
        <v>190</v>
      </c>
      <c r="D160" s="67" t="s">
        <v>1705</v>
      </c>
      <c r="E160" s="67" t="s">
        <v>169</v>
      </c>
      <c r="F160" s="78" t="s">
        <v>96</v>
      </c>
      <c r="G160" s="22">
        <v>0</v>
      </c>
      <c r="H160" s="22">
        <v>0</v>
      </c>
    </row>
    <row r="161" spans="1:8" x14ac:dyDescent="0.25">
      <c r="A161" s="67"/>
      <c r="B161" s="67"/>
      <c r="C161" s="67"/>
      <c r="D161" s="67"/>
      <c r="E161" s="67"/>
      <c r="F161" s="78"/>
      <c r="G161" s="22">
        <v>0</v>
      </c>
      <c r="H161" s="22">
        <v>0</v>
      </c>
    </row>
    <row r="162" spans="1:8" x14ac:dyDescent="0.25">
      <c r="A162" s="67"/>
      <c r="B162" s="67"/>
      <c r="C162" s="67"/>
      <c r="D162" s="67"/>
      <c r="E162" s="67"/>
      <c r="F162" s="78"/>
      <c r="G162" s="22">
        <v>0</v>
      </c>
      <c r="H162" s="22">
        <v>0</v>
      </c>
    </row>
    <row r="163" spans="1:8" ht="20.100000000000001" customHeight="1" x14ac:dyDescent="0.25">
      <c r="A163" s="67" t="s">
        <v>191</v>
      </c>
      <c r="B163" s="67" t="s">
        <v>192</v>
      </c>
      <c r="C163" s="67" t="s">
        <v>193</v>
      </c>
      <c r="D163" s="67" t="s">
        <v>1705</v>
      </c>
      <c r="E163" s="67" t="s">
        <v>169</v>
      </c>
      <c r="F163" s="78" t="s">
        <v>82</v>
      </c>
      <c r="G163" s="22">
        <v>0</v>
      </c>
      <c r="H163" s="22">
        <v>0</v>
      </c>
    </row>
    <row r="164" spans="1:8" ht="20.100000000000001" customHeight="1" x14ac:dyDescent="0.25">
      <c r="A164" s="67"/>
      <c r="B164" s="67"/>
      <c r="C164" s="67"/>
      <c r="D164" s="67"/>
      <c r="E164" s="67"/>
      <c r="F164" s="78"/>
      <c r="G164" s="22">
        <v>0</v>
      </c>
      <c r="H164" s="22">
        <v>0</v>
      </c>
    </row>
    <row r="165" spans="1:8" ht="20.100000000000001" customHeight="1" x14ac:dyDescent="0.25">
      <c r="A165" s="67"/>
      <c r="B165" s="67"/>
      <c r="C165" s="67"/>
      <c r="D165" s="67"/>
      <c r="E165" s="67"/>
      <c r="F165" s="78"/>
      <c r="G165" s="22">
        <v>0</v>
      </c>
      <c r="H165" s="22">
        <v>0</v>
      </c>
    </row>
    <row r="166" spans="1:8" x14ac:dyDescent="0.25">
      <c r="A166" s="67" t="s">
        <v>194</v>
      </c>
      <c r="B166" s="67" t="s">
        <v>195</v>
      </c>
      <c r="C166" s="67" t="s">
        <v>196</v>
      </c>
      <c r="D166" s="67" t="s">
        <v>1705</v>
      </c>
      <c r="E166" s="67" t="s">
        <v>169</v>
      </c>
      <c r="F166" s="78" t="s">
        <v>197</v>
      </c>
      <c r="G166" s="22">
        <v>0</v>
      </c>
      <c r="H166" s="22">
        <v>0</v>
      </c>
    </row>
    <row r="167" spans="1:8" x14ac:dyDescent="0.25">
      <c r="A167" s="67"/>
      <c r="B167" s="67"/>
      <c r="C167" s="67"/>
      <c r="D167" s="67"/>
      <c r="E167" s="67"/>
      <c r="F167" s="78"/>
      <c r="G167" s="22">
        <v>0</v>
      </c>
      <c r="H167" s="22">
        <v>0</v>
      </c>
    </row>
    <row r="168" spans="1:8" x14ac:dyDescent="0.25">
      <c r="A168" s="67"/>
      <c r="B168" s="67"/>
      <c r="C168" s="67"/>
      <c r="D168" s="67"/>
      <c r="E168" s="67"/>
      <c r="F168" s="78"/>
      <c r="G168" s="22">
        <v>0</v>
      </c>
      <c r="H168" s="22">
        <v>0</v>
      </c>
    </row>
    <row r="169" spans="1:8" x14ac:dyDescent="0.25">
      <c r="A169" s="67" t="s">
        <v>198</v>
      </c>
      <c r="B169" s="67" t="s">
        <v>189</v>
      </c>
      <c r="C169" s="67" t="s">
        <v>199</v>
      </c>
      <c r="D169" s="67" t="s">
        <v>1705</v>
      </c>
      <c r="E169" s="67" t="s">
        <v>169</v>
      </c>
      <c r="F169" s="78" t="s">
        <v>200</v>
      </c>
      <c r="G169" s="22">
        <v>0</v>
      </c>
      <c r="H169" s="22">
        <v>0</v>
      </c>
    </row>
    <row r="170" spans="1:8" x14ac:dyDescent="0.25">
      <c r="A170" s="67"/>
      <c r="B170" s="67"/>
      <c r="C170" s="67"/>
      <c r="D170" s="67"/>
      <c r="E170" s="67"/>
      <c r="F170" s="78"/>
      <c r="G170" s="22">
        <v>0</v>
      </c>
      <c r="H170" s="22">
        <v>0</v>
      </c>
    </row>
    <row r="171" spans="1:8" x14ac:dyDescent="0.25">
      <c r="A171" s="67"/>
      <c r="B171" s="67"/>
      <c r="C171" s="67"/>
      <c r="D171" s="67"/>
      <c r="E171" s="67"/>
      <c r="F171" s="78"/>
      <c r="G171" s="22">
        <v>0</v>
      </c>
      <c r="H171" s="22">
        <v>0</v>
      </c>
    </row>
    <row r="172" spans="1:8" x14ac:dyDescent="0.25">
      <c r="A172" s="67" t="s">
        <v>201</v>
      </c>
      <c r="B172" s="67" t="s">
        <v>202</v>
      </c>
      <c r="C172" s="67" t="s">
        <v>203</v>
      </c>
      <c r="D172" s="67" t="s">
        <v>1705</v>
      </c>
      <c r="E172" s="67" t="s">
        <v>169</v>
      </c>
      <c r="F172" s="78" t="s">
        <v>204</v>
      </c>
      <c r="G172" s="22">
        <v>0</v>
      </c>
      <c r="H172" s="22">
        <v>0</v>
      </c>
    </row>
    <row r="173" spans="1:8" x14ac:dyDescent="0.25">
      <c r="A173" s="67"/>
      <c r="B173" s="67"/>
      <c r="C173" s="67"/>
      <c r="D173" s="67"/>
      <c r="E173" s="67"/>
      <c r="F173" s="78"/>
      <c r="G173" s="22">
        <v>0</v>
      </c>
      <c r="H173" s="22">
        <v>0</v>
      </c>
    </row>
    <row r="174" spans="1:8" x14ac:dyDescent="0.25">
      <c r="A174" s="67"/>
      <c r="B174" s="67"/>
      <c r="C174" s="67"/>
      <c r="D174" s="67"/>
      <c r="E174" s="67"/>
      <c r="F174" s="78"/>
      <c r="G174" s="22">
        <v>0</v>
      </c>
      <c r="H174" s="22">
        <v>0</v>
      </c>
    </row>
    <row r="175" spans="1:8" x14ac:dyDescent="0.25">
      <c r="A175" s="67" t="s">
        <v>205</v>
      </c>
      <c r="B175" s="67" t="s">
        <v>206</v>
      </c>
      <c r="C175" s="67" t="s">
        <v>203</v>
      </c>
      <c r="D175" s="67" t="s">
        <v>1705</v>
      </c>
      <c r="E175" s="67" t="s">
        <v>169</v>
      </c>
      <c r="F175" s="78" t="s">
        <v>204</v>
      </c>
      <c r="G175" s="22">
        <v>0</v>
      </c>
      <c r="H175" s="22">
        <v>0</v>
      </c>
    </row>
    <row r="176" spans="1:8" x14ac:dyDescent="0.25">
      <c r="A176" s="67"/>
      <c r="B176" s="67"/>
      <c r="C176" s="67"/>
      <c r="D176" s="67"/>
      <c r="E176" s="67"/>
      <c r="F176" s="78"/>
      <c r="G176" s="22">
        <v>0</v>
      </c>
      <c r="H176" s="22">
        <v>0</v>
      </c>
    </row>
    <row r="177" spans="1:8" x14ac:dyDescent="0.25">
      <c r="A177" s="67"/>
      <c r="B177" s="67"/>
      <c r="C177" s="67"/>
      <c r="D177" s="67"/>
      <c r="E177" s="67"/>
      <c r="F177" s="78"/>
      <c r="G177" s="22">
        <v>0</v>
      </c>
      <c r="H177" s="22">
        <v>0</v>
      </c>
    </row>
    <row r="178" spans="1:8" ht="24.95" customHeight="1" x14ac:dyDescent="0.25">
      <c r="A178" s="2" t="s">
        <v>207</v>
      </c>
      <c r="B178" s="67" t="s">
        <v>208</v>
      </c>
      <c r="C178" s="67" t="s">
        <v>209</v>
      </c>
      <c r="D178" s="67" t="s">
        <v>210</v>
      </c>
      <c r="E178" s="67" t="s">
        <v>211</v>
      </c>
      <c r="F178" s="75" t="s">
        <v>212</v>
      </c>
      <c r="G178" s="4">
        <v>5867.86</v>
      </c>
      <c r="H178" s="4">
        <f>5528*2</f>
        <v>11056</v>
      </c>
    </row>
    <row r="179" spans="1:8" ht="24.95" customHeight="1" x14ac:dyDescent="0.25">
      <c r="A179" s="2" t="s">
        <v>213</v>
      </c>
      <c r="B179" s="67"/>
      <c r="C179" s="67"/>
      <c r="D179" s="67"/>
      <c r="E179" s="67"/>
      <c r="F179" s="75"/>
      <c r="G179" s="4">
        <v>1000</v>
      </c>
      <c r="H179" s="4">
        <v>0</v>
      </c>
    </row>
    <row r="180" spans="1:8" ht="42.75" x14ac:dyDescent="0.25">
      <c r="A180" s="2" t="s">
        <v>213</v>
      </c>
      <c r="B180" s="2" t="s">
        <v>214</v>
      </c>
      <c r="C180" s="2" t="s">
        <v>209</v>
      </c>
      <c r="D180" s="2" t="s">
        <v>215</v>
      </c>
      <c r="E180" s="2" t="s">
        <v>211</v>
      </c>
      <c r="F180" s="2" t="s">
        <v>216</v>
      </c>
      <c r="G180" s="4">
        <v>0</v>
      </c>
      <c r="H180" s="4">
        <v>0</v>
      </c>
    </row>
    <row r="181" spans="1:8" x14ac:dyDescent="0.25">
      <c r="A181" s="2" t="s">
        <v>217</v>
      </c>
      <c r="B181" s="67" t="s">
        <v>218</v>
      </c>
      <c r="C181" s="67" t="s">
        <v>209</v>
      </c>
      <c r="D181" s="67" t="s">
        <v>219</v>
      </c>
      <c r="E181" s="67" t="s">
        <v>211</v>
      </c>
      <c r="F181" s="67" t="s">
        <v>220</v>
      </c>
      <c r="G181" s="4">
        <v>4816.88</v>
      </c>
      <c r="H181" s="4">
        <v>7039</v>
      </c>
    </row>
    <row r="182" spans="1:8" x14ac:dyDescent="0.25">
      <c r="A182" s="2" t="s">
        <v>213</v>
      </c>
      <c r="B182" s="67"/>
      <c r="C182" s="67"/>
      <c r="D182" s="67"/>
      <c r="E182" s="67"/>
      <c r="F182" s="67"/>
      <c r="G182" s="4">
        <v>523</v>
      </c>
      <c r="H182" s="4">
        <v>0</v>
      </c>
    </row>
    <row r="183" spans="1:8" ht="57" x14ac:dyDescent="0.25">
      <c r="A183" s="2" t="s">
        <v>213</v>
      </c>
      <c r="B183" s="2" t="s">
        <v>221</v>
      </c>
      <c r="C183" s="2" t="s">
        <v>222</v>
      </c>
      <c r="D183" s="2" t="s">
        <v>222</v>
      </c>
      <c r="E183" s="2" t="s">
        <v>211</v>
      </c>
      <c r="F183" s="2" t="s">
        <v>223</v>
      </c>
      <c r="G183" s="4">
        <v>1000</v>
      </c>
      <c r="H183" s="4">
        <v>0</v>
      </c>
    </row>
    <row r="184" spans="1:8" x14ac:dyDescent="0.25">
      <c r="A184" s="2" t="s">
        <v>224</v>
      </c>
      <c r="B184" s="67" t="s">
        <v>225</v>
      </c>
      <c r="C184" s="67" t="s">
        <v>226</v>
      </c>
      <c r="D184" s="67" t="s">
        <v>226</v>
      </c>
      <c r="E184" s="67" t="s">
        <v>211</v>
      </c>
      <c r="F184" s="67" t="s">
        <v>227</v>
      </c>
      <c r="G184" s="4">
        <v>2408.44</v>
      </c>
      <c r="H184" s="4">
        <v>5050</v>
      </c>
    </row>
    <row r="185" spans="1:8" x14ac:dyDescent="0.25">
      <c r="A185" s="2" t="s">
        <v>213</v>
      </c>
      <c r="B185" s="67"/>
      <c r="C185" s="67"/>
      <c r="D185" s="67"/>
      <c r="E185" s="67"/>
      <c r="F185" s="67"/>
      <c r="G185" s="4">
        <v>1000</v>
      </c>
      <c r="H185" s="4">
        <v>0</v>
      </c>
    </row>
    <row r="186" spans="1:8" ht="57" x14ac:dyDescent="0.25">
      <c r="A186" s="2" t="s">
        <v>213</v>
      </c>
      <c r="B186" s="2" t="s">
        <v>228</v>
      </c>
      <c r="C186" s="67" t="s">
        <v>229</v>
      </c>
      <c r="D186" s="2" t="s">
        <v>230</v>
      </c>
      <c r="E186" s="2" t="s">
        <v>211</v>
      </c>
      <c r="F186" s="2" t="s">
        <v>231</v>
      </c>
      <c r="G186" s="4">
        <v>0</v>
      </c>
      <c r="H186" s="4">
        <v>0</v>
      </c>
    </row>
    <row r="187" spans="1:8" ht="42.75" x14ac:dyDescent="0.25">
      <c r="A187" s="2" t="s">
        <v>213</v>
      </c>
      <c r="B187" s="2" t="s">
        <v>232</v>
      </c>
      <c r="C187" s="67"/>
      <c r="D187" s="2" t="s">
        <v>233</v>
      </c>
      <c r="E187" s="2" t="s">
        <v>211</v>
      </c>
      <c r="F187" s="2" t="s">
        <v>234</v>
      </c>
      <c r="G187" s="4">
        <v>0</v>
      </c>
      <c r="H187" s="4">
        <v>0</v>
      </c>
    </row>
    <row r="188" spans="1:8" x14ac:dyDescent="0.25">
      <c r="A188" s="2" t="s">
        <v>235</v>
      </c>
      <c r="B188" s="67" t="s">
        <v>236</v>
      </c>
      <c r="C188" s="67" t="s">
        <v>237</v>
      </c>
      <c r="D188" s="67" t="s">
        <v>238</v>
      </c>
      <c r="E188" s="67" t="s">
        <v>211</v>
      </c>
      <c r="F188" s="67" t="s">
        <v>220</v>
      </c>
      <c r="G188" s="4">
        <v>2408.44</v>
      </c>
      <c r="H188" s="4">
        <v>5049</v>
      </c>
    </row>
    <row r="189" spans="1:8" x14ac:dyDescent="0.25">
      <c r="A189" s="2" t="s">
        <v>213</v>
      </c>
      <c r="B189" s="67"/>
      <c r="C189" s="67"/>
      <c r="D189" s="67"/>
      <c r="E189" s="67"/>
      <c r="F189" s="67"/>
      <c r="G189" s="4">
        <v>2000</v>
      </c>
      <c r="H189" s="4">
        <v>0</v>
      </c>
    </row>
    <row r="190" spans="1:8" ht="24.95" customHeight="1" x14ac:dyDescent="0.25">
      <c r="A190" s="2" t="s">
        <v>239</v>
      </c>
      <c r="B190" s="67" t="s">
        <v>240</v>
      </c>
      <c r="C190" s="67" t="s">
        <v>241</v>
      </c>
      <c r="D190" s="67" t="s">
        <v>241</v>
      </c>
      <c r="E190" s="67" t="s">
        <v>211</v>
      </c>
      <c r="F190" s="67" t="s">
        <v>220</v>
      </c>
      <c r="G190" s="4">
        <v>4816.88</v>
      </c>
      <c r="H190" s="4">
        <v>5695</v>
      </c>
    </row>
    <row r="191" spans="1:8" ht="24.95" customHeight="1" x14ac:dyDescent="0.25">
      <c r="A191" s="2" t="s">
        <v>213</v>
      </c>
      <c r="B191" s="67"/>
      <c r="C191" s="67"/>
      <c r="D191" s="67"/>
      <c r="E191" s="67"/>
      <c r="F191" s="67"/>
      <c r="G191" s="4">
        <v>1756.49</v>
      </c>
      <c r="H191" s="4">
        <v>0</v>
      </c>
    </row>
    <row r="192" spans="1:8" x14ac:dyDescent="0.25">
      <c r="A192" s="64" t="s">
        <v>242</v>
      </c>
      <c r="B192" s="64" t="s">
        <v>243</v>
      </c>
      <c r="C192" s="64" t="s">
        <v>244</v>
      </c>
      <c r="D192" s="64" t="s">
        <v>245</v>
      </c>
      <c r="E192" s="64" t="s">
        <v>1531</v>
      </c>
      <c r="F192" s="64" t="s">
        <v>246</v>
      </c>
      <c r="G192" s="32">
        <v>0</v>
      </c>
      <c r="H192" s="33">
        <v>0</v>
      </c>
    </row>
    <row r="193" spans="1:8" x14ac:dyDescent="0.25">
      <c r="A193" s="64"/>
      <c r="B193" s="64"/>
      <c r="C193" s="64"/>
      <c r="D193" s="64"/>
      <c r="E193" s="64"/>
      <c r="F193" s="64"/>
      <c r="G193" s="32">
        <v>0</v>
      </c>
      <c r="H193" s="32">
        <v>0</v>
      </c>
    </row>
    <row r="194" spans="1:8" x14ac:dyDescent="0.25">
      <c r="A194" s="64"/>
      <c r="B194" s="64"/>
      <c r="C194" s="64"/>
      <c r="D194" s="64"/>
      <c r="E194" s="64"/>
      <c r="F194" s="64"/>
      <c r="G194" s="34"/>
      <c r="H194" s="32">
        <v>0</v>
      </c>
    </row>
    <row r="195" spans="1:8" x14ac:dyDescent="0.25">
      <c r="A195" s="64" t="s">
        <v>247</v>
      </c>
      <c r="B195" s="64" t="s">
        <v>248</v>
      </c>
      <c r="C195" s="64" t="s">
        <v>249</v>
      </c>
      <c r="D195" s="64" t="s">
        <v>245</v>
      </c>
      <c r="E195" s="64" t="s">
        <v>1531</v>
      </c>
      <c r="F195" s="64" t="s">
        <v>250</v>
      </c>
      <c r="G195" s="32">
        <v>1095.46</v>
      </c>
      <c r="H195" s="33">
        <v>0</v>
      </c>
    </row>
    <row r="196" spans="1:8" x14ac:dyDescent="0.25">
      <c r="A196" s="64"/>
      <c r="B196" s="64"/>
      <c r="C196" s="64"/>
      <c r="D196" s="64"/>
      <c r="E196" s="64"/>
      <c r="F196" s="64"/>
      <c r="G196" s="32">
        <v>1000</v>
      </c>
      <c r="H196" s="32">
        <v>1938.24</v>
      </c>
    </row>
    <row r="197" spans="1:8" x14ac:dyDescent="0.25">
      <c r="A197" s="64"/>
      <c r="B197" s="64"/>
      <c r="C197" s="64"/>
      <c r="D197" s="64"/>
      <c r="E197" s="64"/>
      <c r="F197" s="64"/>
      <c r="G197" s="34"/>
      <c r="H197" s="32">
        <v>0</v>
      </c>
    </row>
    <row r="198" spans="1:8" x14ac:dyDescent="0.25">
      <c r="A198" s="64" t="s">
        <v>242</v>
      </c>
      <c r="B198" s="64" t="s">
        <v>251</v>
      </c>
      <c r="C198" s="64" t="s">
        <v>249</v>
      </c>
      <c r="D198" s="64" t="s">
        <v>245</v>
      </c>
      <c r="E198" s="64" t="s">
        <v>1531</v>
      </c>
      <c r="F198" s="64" t="s">
        <v>250</v>
      </c>
      <c r="G198" s="32">
        <v>0</v>
      </c>
      <c r="H198" s="33">
        <v>0</v>
      </c>
    </row>
    <row r="199" spans="1:8" x14ac:dyDescent="0.25">
      <c r="A199" s="64"/>
      <c r="B199" s="64"/>
      <c r="C199" s="64"/>
      <c r="D199" s="64"/>
      <c r="E199" s="64"/>
      <c r="F199" s="64"/>
      <c r="G199" s="32">
        <v>0</v>
      </c>
      <c r="H199" s="32">
        <v>0</v>
      </c>
    </row>
    <row r="200" spans="1:8" x14ac:dyDescent="0.25">
      <c r="A200" s="64"/>
      <c r="B200" s="64"/>
      <c r="C200" s="64"/>
      <c r="D200" s="64"/>
      <c r="E200" s="64"/>
      <c r="F200" s="64"/>
      <c r="G200" s="34"/>
      <c r="H200" s="32">
        <v>0</v>
      </c>
    </row>
    <row r="201" spans="1:8" x14ac:dyDescent="0.25">
      <c r="A201" s="64" t="s">
        <v>242</v>
      </c>
      <c r="B201" s="64" t="s">
        <v>252</v>
      </c>
      <c r="C201" s="64" t="s">
        <v>253</v>
      </c>
      <c r="D201" s="64" t="s">
        <v>245</v>
      </c>
      <c r="E201" s="64" t="s">
        <v>1531</v>
      </c>
      <c r="F201" s="64" t="s">
        <v>254</v>
      </c>
      <c r="G201" s="32">
        <v>0</v>
      </c>
      <c r="H201" s="33">
        <v>0</v>
      </c>
    </row>
    <row r="202" spans="1:8" x14ac:dyDescent="0.25">
      <c r="A202" s="64"/>
      <c r="B202" s="64"/>
      <c r="C202" s="64"/>
      <c r="D202" s="64"/>
      <c r="E202" s="64"/>
      <c r="F202" s="64"/>
      <c r="G202" s="32">
        <v>0</v>
      </c>
      <c r="H202" s="32">
        <v>0</v>
      </c>
    </row>
    <row r="203" spans="1:8" x14ac:dyDescent="0.25">
      <c r="A203" s="64"/>
      <c r="B203" s="64"/>
      <c r="C203" s="64"/>
      <c r="D203" s="64"/>
      <c r="E203" s="64"/>
      <c r="F203" s="64"/>
      <c r="G203" s="34"/>
      <c r="H203" s="32">
        <v>0</v>
      </c>
    </row>
    <row r="204" spans="1:8" x14ac:dyDescent="0.25">
      <c r="A204" s="64" t="s">
        <v>242</v>
      </c>
      <c r="B204" s="64" t="s">
        <v>255</v>
      </c>
      <c r="C204" s="64" t="s">
        <v>256</v>
      </c>
      <c r="D204" s="64" t="s">
        <v>245</v>
      </c>
      <c r="E204" s="64" t="s">
        <v>1531</v>
      </c>
      <c r="F204" s="64" t="s">
        <v>257</v>
      </c>
      <c r="G204" s="32">
        <v>0</v>
      </c>
      <c r="H204" s="33">
        <v>0</v>
      </c>
    </row>
    <row r="205" spans="1:8" x14ac:dyDescent="0.25">
      <c r="A205" s="64"/>
      <c r="B205" s="64"/>
      <c r="C205" s="64"/>
      <c r="D205" s="64"/>
      <c r="E205" s="64"/>
      <c r="F205" s="64"/>
      <c r="G205" s="32">
        <v>0</v>
      </c>
      <c r="H205" s="32">
        <v>0</v>
      </c>
    </row>
    <row r="206" spans="1:8" x14ac:dyDescent="0.25">
      <c r="A206" s="64"/>
      <c r="B206" s="64"/>
      <c r="C206" s="64"/>
      <c r="D206" s="64"/>
      <c r="E206" s="64"/>
      <c r="F206" s="64"/>
      <c r="G206" s="34"/>
      <c r="H206" s="32">
        <v>0</v>
      </c>
    </row>
    <row r="207" spans="1:8" ht="20.100000000000001" customHeight="1" x14ac:dyDescent="0.25">
      <c r="A207" s="64" t="s">
        <v>258</v>
      </c>
      <c r="B207" s="64" t="s">
        <v>259</v>
      </c>
      <c r="C207" s="64" t="s">
        <v>260</v>
      </c>
      <c r="D207" s="64" t="s">
        <v>261</v>
      </c>
      <c r="E207" s="64" t="s">
        <v>1531</v>
      </c>
      <c r="F207" s="64" t="s">
        <v>262</v>
      </c>
      <c r="G207" s="32">
        <v>1460.9</v>
      </c>
      <c r="H207" s="33">
        <v>4143</v>
      </c>
    </row>
    <row r="208" spans="1:8" ht="20.100000000000001" customHeight="1" x14ac:dyDescent="0.25">
      <c r="A208" s="64"/>
      <c r="B208" s="64"/>
      <c r="C208" s="64"/>
      <c r="D208" s="64"/>
      <c r="E208" s="64"/>
      <c r="F208" s="64"/>
      <c r="G208" s="32">
        <v>487.3</v>
      </c>
      <c r="H208" s="32">
        <v>0</v>
      </c>
    </row>
    <row r="209" spans="1:8" ht="20.100000000000001" customHeight="1" x14ac:dyDescent="0.25">
      <c r="A209" s="64"/>
      <c r="B209" s="64"/>
      <c r="C209" s="64"/>
      <c r="D209" s="64"/>
      <c r="E209" s="64"/>
      <c r="F209" s="64"/>
      <c r="G209" s="34"/>
      <c r="H209" s="32">
        <v>0</v>
      </c>
    </row>
    <row r="210" spans="1:8" x14ac:dyDescent="0.25">
      <c r="A210" s="64" t="s">
        <v>242</v>
      </c>
      <c r="B210" s="64" t="s">
        <v>263</v>
      </c>
      <c r="C210" s="64" t="s">
        <v>264</v>
      </c>
      <c r="D210" s="64" t="s">
        <v>265</v>
      </c>
      <c r="E210" s="64" t="s">
        <v>1531</v>
      </c>
      <c r="F210" s="64" t="s">
        <v>266</v>
      </c>
      <c r="G210" s="32">
        <v>0</v>
      </c>
      <c r="H210" s="12">
        <v>0</v>
      </c>
    </row>
    <row r="211" spans="1:8" x14ac:dyDescent="0.25">
      <c r="A211" s="64"/>
      <c r="B211" s="64"/>
      <c r="C211" s="64"/>
      <c r="D211" s="64"/>
      <c r="E211" s="64"/>
      <c r="F211" s="64"/>
      <c r="G211" s="32">
        <v>0</v>
      </c>
      <c r="H211" s="32">
        <v>0</v>
      </c>
    </row>
    <row r="212" spans="1:8" x14ac:dyDescent="0.25">
      <c r="A212" s="64"/>
      <c r="B212" s="64"/>
      <c r="C212" s="64"/>
      <c r="D212" s="64"/>
      <c r="E212" s="64"/>
      <c r="F212" s="64"/>
      <c r="G212" s="34"/>
      <c r="H212" s="32">
        <v>0</v>
      </c>
    </row>
    <row r="213" spans="1:8" x14ac:dyDescent="0.25">
      <c r="A213" s="64" t="s">
        <v>242</v>
      </c>
      <c r="B213" s="64" t="s">
        <v>267</v>
      </c>
      <c r="C213" s="64" t="s">
        <v>264</v>
      </c>
      <c r="D213" s="64" t="s">
        <v>265</v>
      </c>
      <c r="E213" s="64" t="s">
        <v>1531</v>
      </c>
      <c r="F213" s="64" t="s">
        <v>262</v>
      </c>
      <c r="G213" s="32">
        <v>0</v>
      </c>
      <c r="H213" s="12">
        <v>0</v>
      </c>
    </row>
    <row r="214" spans="1:8" x14ac:dyDescent="0.25">
      <c r="A214" s="64"/>
      <c r="B214" s="64"/>
      <c r="C214" s="64"/>
      <c r="D214" s="64"/>
      <c r="E214" s="64"/>
      <c r="F214" s="64"/>
      <c r="G214" s="32">
        <v>0</v>
      </c>
      <c r="H214" s="32">
        <v>0</v>
      </c>
    </row>
    <row r="215" spans="1:8" x14ac:dyDescent="0.25">
      <c r="A215" s="64"/>
      <c r="B215" s="64"/>
      <c r="C215" s="64"/>
      <c r="D215" s="64"/>
      <c r="E215" s="64"/>
      <c r="F215" s="64"/>
      <c r="G215" s="34"/>
      <c r="H215" s="32">
        <v>0</v>
      </c>
    </row>
    <row r="216" spans="1:8" x14ac:dyDescent="0.25">
      <c r="A216" s="64" t="s">
        <v>242</v>
      </c>
      <c r="B216" s="64" t="s">
        <v>268</v>
      </c>
      <c r="C216" s="64" t="s">
        <v>264</v>
      </c>
      <c r="D216" s="64" t="s">
        <v>265</v>
      </c>
      <c r="E216" s="64" t="s">
        <v>1531</v>
      </c>
      <c r="F216" s="64" t="s">
        <v>262</v>
      </c>
      <c r="G216" s="32">
        <v>0</v>
      </c>
      <c r="H216" s="12">
        <v>0</v>
      </c>
    </row>
    <row r="217" spans="1:8" x14ac:dyDescent="0.25">
      <c r="A217" s="64"/>
      <c r="B217" s="64"/>
      <c r="C217" s="64"/>
      <c r="D217" s="64"/>
      <c r="E217" s="64"/>
      <c r="F217" s="64"/>
      <c r="G217" s="32">
        <v>0</v>
      </c>
      <c r="H217" s="32">
        <v>0</v>
      </c>
    </row>
    <row r="218" spans="1:8" x14ac:dyDescent="0.25">
      <c r="A218" s="64"/>
      <c r="B218" s="64"/>
      <c r="C218" s="64"/>
      <c r="D218" s="64"/>
      <c r="E218" s="64"/>
      <c r="F218" s="64"/>
      <c r="G218" s="34"/>
      <c r="H218" s="32">
        <v>0</v>
      </c>
    </row>
    <row r="219" spans="1:8" x14ac:dyDescent="0.25">
      <c r="A219" s="64" t="s">
        <v>242</v>
      </c>
      <c r="B219" s="64" t="s">
        <v>269</v>
      </c>
      <c r="C219" s="64" t="s">
        <v>264</v>
      </c>
      <c r="D219" s="64" t="s">
        <v>265</v>
      </c>
      <c r="E219" s="64" t="s">
        <v>1531</v>
      </c>
      <c r="F219" s="64" t="s">
        <v>270</v>
      </c>
      <c r="G219" s="32">
        <v>0</v>
      </c>
      <c r="H219" s="12">
        <v>0</v>
      </c>
    </row>
    <row r="220" spans="1:8" x14ac:dyDescent="0.25">
      <c r="A220" s="64"/>
      <c r="B220" s="64"/>
      <c r="C220" s="64"/>
      <c r="D220" s="64"/>
      <c r="E220" s="64"/>
      <c r="F220" s="64"/>
      <c r="G220" s="32">
        <v>0</v>
      </c>
      <c r="H220" s="32">
        <v>0</v>
      </c>
    </row>
    <row r="221" spans="1:8" x14ac:dyDescent="0.25">
      <c r="A221" s="64"/>
      <c r="B221" s="64"/>
      <c r="C221" s="64"/>
      <c r="D221" s="64"/>
      <c r="E221" s="64"/>
      <c r="F221" s="64"/>
      <c r="G221" s="34"/>
      <c r="H221" s="32">
        <v>0</v>
      </c>
    </row>
    <row r="222" spans="1:8" x14ac:dyDescent="0.25">
      <c r="A222" s="64" t="s">
        <v>242</v>
      </c>
      <c r="B222" s="64" t="s">
        <v>271</v>
      </c>
      <c r="C222" s="64" t="s">
        <v>272</v>
      </c>
      <c r="D222" s="64" t="s">
        <v>273</v>
      </c>
      <c r="E222" s="64" t="s">
        <v>1531</v>
      </c>
      <c r="F222" s="64" t="s">
        <v>274</v>
      </c>
      <c r="G222" s="32">
        <v>0</v>
      </c>
      <c r="H222" s="12">
        <v>0</v>
      </c>
    </row>
    <row r="223" spans="1:8" x14ac:dyDescent="0.25">
      <c r="A223" s="64"/>
      <c r="B223" s="64"/>
      <c r="C223" s="64"/>
      <c r="D223" s="64"/>
      <c r="E223" s="64"/>
      <c r="F223" s="64"/>
      <c r="G223" s="32">
        <v>0</v>
      </c>
      <c r="H223" s="32">
        <v>0</v>
      </c>
    </row>
    <row r="224" spans="1:8" x14ac:dyDescent="0.25">
      <c r="A224" s="64"/>
      <c r="B224" s="64"/>
      <c r="C224" s="64"/>
      <c r="D224" s="64"/>
      <c r="E224" s="64"/>
      <c r="F224" s="64"/>
      <c r="G224" s="34"/>
      <c r="H224" s="32">
        <v>0</v>
      </c>
    </row>
    <row r="225" spans="1:8" x14ac:dyDescent="0.25">
      <c r="A225" s="64" t="s">
        <v>242</v>
      </c>
      <c r="B225" s="64" t="s">
        <v>275</v>
      </c>
      <c r="C225" s="64" t="s">
        <v>272</v>
      </c>
      <c r="D225" s="64" t="s">
        <v>273</v>
      </c>
      <c r="E225" s="64" t="s">
        <v>1531</v>
      </c>
      <c r="F225" s="64" t="s">
        <v>276</v>
      </c>
      <c r="G225" s="32">
        <v>0</v>
      </c>
      <c r="H225" s="12">
        <v>0</v>
      </c>
    </row>
    <row r="226" spans="1:8" x14ac:dyDescent="0.25">
      <c r="A226" s="64"/>
      <c r="B226" s="64"/>
      <c r="C226" s="64"/>
      <c r="D226" s="64"/>
      <c r="E226" s="64"/>
      <c r="F226" s="64"/>
      <c r="G226" s="32">
        <v>0</v>
      </c>
      <c r="H226" s="32">
        <v>0</v>
      </c>
    </row>
    <row r="227" spans="1:8" x14ac:dyDescent="0.25">
      <c r="A227" s="64"/>
      <c r="B227" s="64"/>
      <c r="C227" s="64"/>
      <c r="D227" s="64"/>
      <c r="E227" s="64"/>
      <c r="F227" s="64"/>
      <c r="G227" s="34"/>
      <c r="H227" s="32">
        <v>0</v>
      </c>
    </row>
    <row r="228" spans="1:8" x14ac:dyDescent="0.25">
      <c r="A228" s="64" t="s">
        <v>277</v>
      </c>
      <c r="B228" s="64" t="s">
        <v>278</v>
      </c>
      <c r="C228" s="64" t="s">
        <v>272</v>
      </c>
      <c r="D228" s="64" t="s">
        <v>273</v>
      </c>
      <c r="E228" s="64" t="s">
        <v>1531</v>
      </c>
      <c r="F228" s="64" t="s">
        <v>279</v>
      </c>
      <c r="G228" s="32">
        <v>2641.8</v>
      </c>
      <c r="H228" s="12">
        <v>3399</v>
      </c>
    </row>
    <row r="229" spans="1:8" x14ac:dyDescent="0.25">
      <c r="A229" s="64"/>
      <c r="B229" s="64"/>
      <c r="C229" s="64"/>
      <c r="D229" s="64"/>
      <c r="E229" s="64"/>
      <c r="F229" s="64"/>
      <c r="G229" s="32">
        <v>1977.35</v>
      </c>
      <c r="H229" s="32">
        <v>0</v>
      </c>
    </row>
    <row r="230" spans="1:8" x14ac:dyDescent="0.25">
      <c r="A230" s="64"/>
      <c r="B230" s="64"/>
      <c r="C230" s="64"/>
      <c r="D230" s="64"/>
      <c r="E230" s="64"/>
      <c r="F230" s="64"/>
      <c r="G230" s="34"/>
      <c r="H230" s="32">
        <v>0</v>
      </c>
    </row>
    <row r="231" spans="1:8" x14ac:dyDescent="0.25">
      <c r="A231" s="64" t="s">
        <v>242</v>
      </c>
      <c r="B231" s="64" t="s">
        <v>280</v>
      </c>
      <c r="C231" s="64" t="s">
        <v>272</v>
      </c>
      <c r="D231" s="64" t="s">
        <v>273</v>
      </c>
      <c r="E231" s="64" t="s">
        <v>1531</v>
      </c>
      <c r="F231" s="64" t="s">
        <v>281</v>
      </c>
      <c r="G231" s="32">
        <v>0</v>
      </c>
      <c r="H231" s="12">
        <v>0</v>
      </c>
    </row>
    <row r="232" spans="1:8" x14ac:dyDescent="0.25">
      <c r="A232" s="64"/>
      <c r="B232" s="64"/>
      <c r="C232" s="64"/>
      <c r="D232" s="64"/>
      <c r="E232" s="64"/>
      <c r="F232" s="64"/>
      <c r="G232" s="32">
        <v>0</v>
      </c>
      <c r="H232" s="32">
        <v>0</v>
      </c>
    </row>
    <row r="233" spans="1:8" x14ac:dyDescent="0.25">
      <c r="A233" s="64"/>
      <c r="B233" s="64"/>
      <c r="C233" s="64"/>
      <c r="D233" s="64"/>
      <c r="E233" s="64"/>
      <c r="F233" s="64"/>
      <c r="G233" s="34"/>
      <c r="H233" s="32">
        <v>0</v>
      </c>
    </row>
    <row r="234" spans="1:8" x14ac:dyDescent="0.25">
      <c r="A234" s="64" t="s">
        <v>242</v>
      </c>
      <c r="B234" s="64" t="s">
        <v>282</v>
      </c>
      <c r="C234" s="64" t="s">
        <v>272</v>
      </c>
      <c r="D234" s="64" t="s">
        <v>273</v>
      </c>
      <c r="E234" s="64" t="s">
        <v>1531</v>
      </c>
      <c r="F234" s="64" t="s">
        <v>283</v>
      </c>
      <c r="G234" s="32">
        <v>0</v>
      </c>
      <c r="H234" s="12">
        <v>0</v>
      </c>
    </row>
    <row r="235" spans="1:8" x14ac:dyDescent="0.25">
      <c r="A235" s="64"/>
      <c r="B235" s="64"/>
      <c r="C235" s="64"/>
      <c r="D235" s="64"/>
      <c r="E235" s="64"/>
      <c r="F235" s="64"/>
      <c r="G235" s="32">
        <v>0</v>
      </c>
      <c r="H235" s="32">
        <v>0</v>
      </c>
    </row>
    <row r="236" spans="1:8" x14ac:dyDescent="0.25">
      <c r="A236" s="64"/>
      <c r="B236" s="64"/>
      <c r="C236" s="64"/>
      <c r="D236" s="64"/>
      <c r="E236" s="64"/>
      <c r="F236" s="64"/>
      <c r="G236" s="34"/>
      <c r="H236" s="32">
        <v>0</v>
      </c>
    </row>
    <row r="237" spans="1:8" x14ac:dyDescent="0.25">
      <c r="A237" s="64" t="s">
        <v>284</v>
      </c>
      <c r="B237" s="64" t="s">
        <v>285</v>
      </c>
      <c r="C237" s="64" t="s">
        <v>286</v>
      </c>
      <c r="D237" s="64" t="s">
        <v>287</v>
      </c>
      <c r="E237" s="64" t="s">
        <v>1531</v>
      </c>
      <c r="F237" s="64" t="s">
        <v>288</v>
      </c>
      <c r="G237" s="32">
        <v>0</v>
      </c>
      <c r="H237" s="12">
        <v>0</v>
      </c>
    </row>
    <row r="238" spans="1:8" x14ac:dyDescent="0.25">
      <c r="A238" s="64"/>
      <c r="B238" s="64"/>
      <c r="C238" s="64"/>
      <c r="D238" s="64"/>
      <c r="E238" s="64"/>
      <c r="F238" s="64"/>
      <c r="G238" s="32">
        <v>0</v>
      </c>
      <c r="H238" s="32">
        <v>0</v>
      </c>
    </row>
    <row r="239" spans="1:8" x14ac:dyDescent="0.25">
      <c r="A239" s="64"/>
      <c r="B239" s="64"/>
      <c r="C239" s="64"/>
      <c r="D239" s="64"/>
      <c r="E239" s="64"/>
      <c r="F239" s="64"/>
      <c r="G239" s="34"/>
      <c r="H239" s="32">
        <v>0</v>
      </c>
    </row>
    <row r="240" spans="1:8" x14ac:dyDescent="0.25">
      <c r="A240" s="64" t="s">
        <v>284</v>
      </c>
      <c r="B240" s="64" t="s">
        <v>285</v>
      </c>
      <c r="C240" s="64" t="s">
        <v>286</v>
      </c>
      <c r="D240" s="64" t="s">
        <v>287</v>
      </c>
      <c r="E240" s="64" t="s">
        <v>1531</v>
      </c>
      <c r="F240" s="64" t="s">
        <v>288</v>
      </c>
      <c r="G240" s="32">
        <v>0</v>
      </c>
      <c r="H240" s="12">
        <v>0</v>
      </c>
    </row>
    <row r="241" spans="1:8" x14ac:dyDescent="0.25">
      <c r="A241" s="64"/>
      <c r="B241" s="64"/>
      <c r="C241" s="64"/>
      <c r="D241" s="64"/>
      <c r="E241" s="64"/>
      <c r="F241" s="64"/>
      <c r="G241" s="32">
        <v>0</v>
      </c>
      <c r="H241" s="32">
        <v>0</v>
      </c>
    </row>
    <row r="242" spans="1:8" x14ac:dyDescent="0.25">
      <c r="A242" s="64"/>
      <c r="B242" s="64"/>
      <c r="C242" s="64"/>
      <c r="D242" s="64"/>
      <c r="E242" s="64"/>
      <c r="F242" s="64"/>
      <c r="G242" s="34"/>
      <c r="H242" s="32">
        <v>0</v>
      </c>
    </row>
    <row r="243" spans="1:8" x14ac:dyDescent="0.25">
      <c r="A243" s="64" t="s">
        <v>284</v>
      </c>
      <c r="B243" s="64" t="s">
        <v>285</v>
      </c>
      <c r="C243" s="64" t="s">
        <v>286</v>
      </c>
      <c r="D243" s="64" t="s">
        <v>287</v>
      </c>
      <c r="E243" s="64" t="s">
        <v>1531</v>
      </c>
      <c r="F243" s="64" t="s">
        <v>250</v>
      </c>
      <c r="G243" s="32">
        <v>0</v>
      </c>
      <c r="H243" s="12">
        <v>0</v>
      </c>
    </row>
    <row r="244" spans="1:8" x14ac:dyDescent="0.25">
      <c r="A244" s="64"/>
      <c r="B244" s="64"/>
      <c r="C244" s="64"/>
      <c r="D244" s="64"/>
      <c r="E244" s="64"/>
      <c r="F244" s="64"/>
      <c r="G244" s="32">
        <v>0</v>
      </c>
      <c r="H244" s="32">
        <v>0</v>
      </c>
    </row>
    <row r="245" spans="1:8" x14ac:dyDescent="0.25">
      <c r="A245" s="64"/>
      <c r="B245" s="64"/>
      <c r="C245" s="64"/>
      <c r="D245" s="64"/>
      <c r="E245" s="64"/>
      <c r="F245" s="64"/>
      <c r="G245" s="34"/>
      <c r="H245" s="32">
        <v>0</v>
      </c>
    </row>
    <row r="246" spans="1:8" x14ac:dyDescent="0.25">
      <c r="A246" s="64" t="s">
        <v>284</v>
      </c>
      <c r="B246" s="64" t="s">
        <v>285</v>
      </c>
      <c r="C246" s="64" t="s">
        <v>286</v>
      </c>
      <c r="D246" s="64" t="s">
        <v>287</v>
      </c>
      <c r="E246" s="64" t="s">
        <v>1531</v>
      </c>
      <c r="F246" s="64" t="s">
        <v>250</v>
      </c>
      <c r="G246" s="32">
        <v>0</v>
      </c>
      <c r="H246" s="12">
        <v>0</v>
      </c>
    </row>
    <row r="247" spans="1:8" x14ac:dyDescent="0.25">
      <c r="A247" s="64"/>
      <c r="B247" s="64"/>
      <c r="C247" s="64"/>
      <c r="D247" s="64"/>
      <c r="E247" s="64"/>
      <c r="F247" s="64"/>
      <c r="G247" s="32">
        <v>0</v>
      </c>
      <c r="H247" s="32">
        <v>0</v>
      </c>
    </row>
    <row r="248" spans="1:8" x14ac:dyDescent="0.25">
      <c r="A248" s="64"/>
      <c r="B248" s="64"/>
      <c r="C248" s="64"/>
      <c r="D248" s="64"/>
      <c r="E248" s="64"/>
      <c r="F248" s="64"/>
      <c r="G248" s="34"/>
      <c r="H248" s="32">
        <v>0</v>
      </c>
    </row>
    <row r="249" spans="1:8" x14ac:dyDescent="0.25">
      <c r="A249" s="64" t="s">
        <v>284</v>
      </c>
      <c r="B249" s="64" t="s">
        <v>289</v>
      </c>
      <c r="C249" s="64" t="s">
        <v>286</v>
      </c>
      <c r="D249" s="64" t="s">
        <v>287</v>
      </c>
      <c r="E249" s="64" t="s">
        <v>1531</v>
      </c>
      <c r="F249" s="64" t="s">
        <v>290</v>
      </c>
      <c r="G249" s="32">
        <v>0</v>
      </c>
      <c r="H249" s="12">
        <v>0</v>
      </c>
    </row>
    <row r="250" spans="1:8" x14ac:dyDescent="0.25">
      <c r="A250" s="64"/>
      <c r="B250" s="64"/>
      <c r="C250" s="64"/>
      <c r="D250" s="64"/>
      <c r="E250" s="64"/>
      <c r="F250" s="64"/>
      <c r="G250" s="32">
        <v>0</v>
      </c>
      <c r="H250" s="32">
        <v>0</v>
      </c>
    </row>
    <row r="251" spans="1:8" x14ac:dyDescent="0.25">
      <c r="A251" s="64"/>
      <c r="B251" s="64"/>
      <c r="C251" s="64"/>
      <c r="D251" s="64"/>
      <c r="E251" s="64"/>
      <c r="F251" s="64"/>
      <c r="G251" s="34"/>
      <c r="H251" s="32">
        <v>0</v>
      </c>
    </row>
    <row r="252" spans="1:8" x14ac:dyDescent="0.25">
      <c r="A252" s="64" t="s">
        <v>284</v>
      </c>
      <c r="B252" s="64" t="s">
        <v>289</v>
      </c>
      <c r="C252" s="64" t="s">
        <v>286</v>
      </c>
      <c r="D252" s="64" t="s">
        <v>287</v>
      </c>
      <c r="E252" s="64" t="s">
        <v>1531</v>
      </c>
      <c r="F252" s="64" t="s">
        <v>254</v>
      </c>
      <c r="G252" s="32">
        <v>0</v>
      </c>
      <c r="H252" s="12">
        <v>0</v>
      </c>
    </row>
    <row r="253" spans="1:8" x14ac:dyDescent="0.25">
      <c r="A253" s="64"/>
      <c r="B253" s="64"/>
      <c r="C253" s="64"/>
      <c r="D253" s="64"/>
      <c r="E253" s="64"/>
      <c r="F253" s="64"/>
      <c r="G253" s="32">
        <v>0</v>
      </c>
      <c r="H253" s="32">
        <v>0</v>
      </c>
    </row>
    <row r="254" spans="1:8" x14ac:dyDescent="0.25">
      <c r="A254" s="64"/>
      <c r="B254" s="64"/>
      <c r="C254" s="64"/>
      <c r="D254" s="64"/>
      <c r="E254" s="64"/>
      <c r="F254" s="64"/>
      <c r="G254" s="34"/>
      <c r="H254" s="32">
        <v>0</v>
      </c>
    </row>
    <row r="255" spans="1:8" ht="24.95" customHeight="1" x14ac:dyDescent="0.25">
      <c r="A255" s="64" t="s">
        <v>284</v>
      </c>
      <c r="B255" s="64" t="s">
        <v>291</v>
      </c>
      <c r="C255" s="64" t="s">
        <v>292</v>
      </c>
      <c r="D255" s="64" t="s">
        <v>293</v>
      </c>
      <c r="E255" s="64" t="s">
        <v>1531</v>
      </c>
      <c r="F255" s="64" t="s">
        <v>246</v>
      </c>
      <c r="G255" s="32">
        <v>0</v>
      </c>
      <c r="H255" s="12">
        <v>0</v>
      </c>
    </row>
    <row r="256" spans="1:8" ht="24.95" customHeight="1" x14ac:dyDescent="0.25">
      <c r="A256" s="64"/>
      <c r="B256" s="64"/>
      <c r="C256" s="64"/>
      <c r="D256" s="64"/>
      <c r="E256" s="64"/>
      <c r="F256" s="64"/>
      <c r="G256" s="32">
        <v>0</v>
      </c>
      <c r="H256" s="32">
        <v>0</v>
      </c>
    </row>
    <row r="257" spans="1:8" ht="24.95" customHeight="1" x14ac:dyDescent="0.25">
      <c r="A257" s="64"/>
      <c r="B257" s="64"/>
      <c r="C257" s="64"/>
      <c r="D257" s="64"/>
      <c r="E257" s="64"/>
      <c r="F257" s="64"/>
      <c r="G257" s="34"/>
      <c r="H257" s="32">
        <v>0</v>
      </c>
    </row>
    <row r="258" spans="1:8" x14ac:dyDescent="0.25">
      <c r="A258" s="64" t="s">
        <v>284</v>
      </c>
      <c r="B258" s="64" t="s">
        <v>294</v>
      </c>
      <c r="C258" s="64" t="s">
        <v>295</v>
      </c>
      <c r="D258" s="64" t="s">
        <v>296</v>
      </c>
      <c r="E258" s="64" t="s">
        <v>1531</v>
      </c>
      <c r="F258" s="64" t="s">
        <v>297</v>
      </c>
      <c r="G258" s="32">
        <v>0</v>
      </c>
      <c r="H258" s="12">
        <v>0</v>
      </c>
    </row>
    <row r="259" spans="1:8" x14ac:dyDescent="0.25">
      <c r="A259" s="64"/>
      <c r="B259" s="64"/>
      <c r="C259" s="64"/>
      <c r="D259" s="64"/>
      <c r="E259" s="64"/>
      <c r="F259" s="64"/>
      <c r="G259" s="32">
        <v>0</v>
      </c>
      <c r="H259" s="32">
        <v>0</v>
      </c>
    </row>
    <row r="260" spans="1:8" x14ac:dyDescent="0.25">
      <c r="A260" s="64"/>
      <c r="B260" s="64"/>
      <c r="C260" s="64"/>
      <c r="D260" s="64"/>
      <c r="E260" s="64"/>
      <c r="F260" s="64"/>
      <c r="G260" s="34"/>
      <c r="H260" s="32">
        <v>0</v>
      </c>
    </row>
    <row r="261" spans="1:8" ht="57" x14ac:dyDescent="0.25">
      <c r="A261" s="2" t="s">
        <v>298</v>
      </c>
      <c r="B261" s="2" t="s">
        <v>299</v>
      </c>
      <c r="C261" s="2" t="s">
        <v>209</v>
      </c>
      <c r="D261" s="2" t="s">
        <v>300</v>
      </c>
      <c r="E261" s="2" t="s">
        <v>1532</v>
      </c>
      <c r="F261" s="2" t="s">
        <v>301</v>
      </c>
      <c r="G261" s="13" t="s">
        <v>302</v>
      </c>
      <c r="H261" s="13" t="s">
        <v>303</v>
      </c>
    </row>
    <row r="262" spans="1:8" ht="114" x14ac:dyDescent="0.25">
      <c r="A262" s="2" t="s">
        <v>304</v>
      </c>
      <c r="B262" s="2" t="s">
        <v>305</v>
      </c>
      <c r="C262" s="2" t="s">
        <v>209</v>
      </c>
      <c r="D262" s="2" t="s">
        <v>306</v>
      </c>
      <c r="E262" s="2" t="s">
        <v>1532</v>
      </c>
      <c r="F262" s="2" t="s">
        <v>307</v>
      </c>
      <c r="G262" s="13" t="s">
        <v>308</v>
      </c>
      <c r="H262" s="13" t="s">
        <v>303</v>
      </c>
    </row>
    <row r="263" spans="1:8" ht="85.5" x14ac:dyDescent="0.25">
      <c r="A263" s="2" t="s">
        <v>309</v>
      </c>
      <c r="B263" s="2" t="s">
        <v>310</v>
      </c>
      <c r="C263" s="2" t="s">
        <v>209</v>
      </c>
      <c r="D263" s="2" t="s">
        <v>311</v>
      </c>
      <c r="E263" s="2" t="s">
        <v>1532</v>
      </c>
      <c r="F263" s="2" t="s">
        <v>312</v>
      </c>
      <c r="G263" s="13" t="s">
        <v>1529</v>
      </c>
      <c r="H263" s="13" t="s">
        <v>1528</v>
      </c>
    </row>
    <row r="264" spans="1:8" ht="71.25" x14ac:dyDescent="0.25">
      <c r="A264" s="2" t="s">
        <v>313</v>
      </c>
      <c r="B264" s="2" t="s">
        <v>314</v>
      </c>
      <c r="C264" s="2" t="s">
        <v>209</v>
      </c>
      <c r="D264" s="2" t="s">
        <v>315</v>
      </c>
      <c r="E264" s="2" t="s">
        <v>1532</v>
      </c>
      <c r="F264" s="2" t="s">
        <v>316</v>
      </c>
      <c r="G264" s="13" t="s">
        <v>317</v>
      </c>
      <c r="H264" s="13" t="s">
        <v>1551</v>
      </c>
    </row>
    <row r="265" spans="1:8" ht="42.75" x14ac:dyDescent="0.25">
      <c r="A265" s="2" t="s">
        <v>318</v>
      </c>
      <c r="B265" s="2" t="s">
        <v>319</v>
      </c>
      <c r="C265" s="2" t="s">
        <v>320</v>
      </c>
      <c r="D265" s="2" t="s">
        <v>321</v>
      </c>
      <c r="E265" s="2" t="s">
        <v>1532</v>
      </c>
      <c r="F265" s="2" t="s">
        <v>322</v>
      </c>
      <c r="G265" s="13" t="s">
        <v>323</v>
      </c>
      <c r="H265" s="13" t="s">
        <v>1552</v>
      </c>
    </row>
    <row r="266" spans="1:8" ht="57" x14ac:dyDescent="0.25">
      <c r="A266" s="2" t="s">
        <v>309</v>
      </c>
      <c r="B266" s="2" t="s">
        <v>324</v>
      </c>
      <c r="C266" s="2" t="s">
        <v>325</v>
      </c>
      <c r="D266" s="2" t="s">
        <v>326</v>
      </c>
      <c r="E266" s="2" t="s">
        <v>1532</v>
      </c>
      <c r="F266" s="2" t="s">
        <v>327</v>
      </c>
      <c r="G266" s="13" t="s">
        <v>1529</v>
      </c>
      <c r="H266" s="13" t="s">
        <v>1553</v>
      </c>
    </row>
    <row r="267" spans="1:8" ht="57" x14ac:dyDescent="0.25">
      <c r="A267" s="2" t="s">
        <v>309</v>
      </c>
      <c r="B267" s="2" t="s">
        <v>324</v>
      </c>
      <c r="C267" s="2" t="s">
        <v>325</v>
      </c>
      <c r="D267" s="2" t="s">
        <v>328</v>
      </c>
      <c r="E267" s="2" t="s">
        <v>1532</v>
      </c>
      <c r="F267" s="2" t="s">
        <v>329</v>
      </c>
      <c r="G267" s="13" t="s">
        <v>1554</v>
      </c>
      <c r="H267" s="13" t="s">
        <v>1555</v>
      </c>
    </row>
    <row r="268" spans="1:8" ht="57" x14ac:dyDescent="0.25">
      <c r="A268" s="2" t="s">
        <v>309</v>
      </c>
      <c r="B268" s="2" t="s">
        <v>330</v>
      </c>
      <c r="C268" s="2" t="s">
        <v>325</v>
      </c>
      <c r="D268" s="2" t="s">
        <v>328</v>
      </c>
      <c r="E268" s="2" t="s">
        <v>1532</v>
      </c>
      <c r="F268" s="2" t="s">
        <v>329</v>
      </c>
      <c r="G268" s="13" t="s">
        <v>1556</v>
      </c>
      <c r="H268" s="13" t="s">
        <v>1555</v>
      </c>
    </row>
    <row r="269" spans="1:8" ht="57" x14ac:dyDescent="0.25">
      <c r="A269" s="2" t="s">
        <v>309</v>
      </c>
      <c r="B269" s="2" t="s">
        <v>331</v>
      </c>
      <c r="C269" s="2" t="s">
        <v>325</v>
      </c>
      <c r="D269" s="2" t="s">
        <v>328</v>
      </c>
      <c r="E269" s="2" t="s">
        <v>1532</v>
      </c>
      <c r="F269" s="2" t="s">
        <v>329</v>
      </c>
      <c r="G269" s="13" t="s">
        <v>1554</v>
      </c>
      <c r="H269" s="13" t="s">
        <v>1557</v>
      </c>
    </row>
    <row r="270" spans="1:8" ht="71.25" x14ac:dyDescent="0.25">
      <c r="A270" s="2" t="s">
        <v>309</v>
      </c>
      <c r="B270" s="2" t="s">
        <v>332</v>
      </c>
      <c r="C270" s="2" t="s">
        <v>325</v>
      </c>
      <c r="D270" s="2" t="s">
        <v>333</v>
      </c>
      <c r="E270" s="2" t="s">
        <v>1532</v>
      </c>
      <c r="F270" s="2" t="s">
        <v>334</v>
      </c>
      <c r="G270" s="13" t="s">
        <v>1556</v>
      </c>
      <c r="H270" s="13" t="s">
        <v>1553</v>
      </c>
    </row>
    <row r="271" spans="1:8" ht="57" x14ac:dyDescent="0.25">
      <c r="A271" s="2" t="s">
        <v>309</v>
      </c>
      <c r="B271" s="2" t="s">
        <v>335</v>
      </c>
      <c r="C271" s="2" t="s">
        <v>325</v>
      </c>
      <c r="D271" s="2" t="s">
        <v>336</v>
      </c>
      <c r="E271" s="2" t="s">
        <v>1532</v>
      </c>
      <c r="F271" s="2" t="s">
        <v>337</v>
      </c>
      <c r="G271" s="13" t="s">
        <v>1529</v>
      </c>
      <c r="H271" s="13" t="s">
        <v>1555</v>
      </c>
    </row>
    <row r="272" spans="1:8" ht="57" x14ac:dyDescent="0.25">
      <c r="A272" s="2" t="s">
        <v>309</v>
      </c>
      <c r="B272" s="2" t="s">
        <v>338</v>
      </c>
      <c r="C272" s="2" t="s">
        <v>339</v>
      </c>
      <c r="D272" s="2" t="s">
        <v>340</v>
      </c>
      <c r="E272" s="2" t="s">
        <v>1532</v>
      </c>
      <c r="F272" s="2" t="s">
        <v>341</v>
      </c>
      <c r="G272" s="13" t="s">
        <v>1527</v>
      </c>
      <c r="H272" s="13" t="s">
        <v>1528</v>
      </c>
    </row>
    <row r="273" spans="1:8" ht="57" x14ac:dyDescent="0.25">
      <c r="A273" s="2" t="s">
        <v>309</v>
      </c>
      <c r="B273" s="2" t="s">
        <v>342</v>
      </c>
      <c r="C273" s="2" t="s">
        <v>339</v>
      </c>
      <c r="D273" s="2" t="s">
        <v>340</v>
      </c>
      <c r="E273" s="2" t="s">
        <v>1532</v>
      </c>
      <c r="F273" s="2" t="s">
        <v>341</v>
      </c>
      <c r="G273" s="13" t="s">
        <v>1529</v>
      </c>
      <c r="H273" s="13" t="s">
        <v>1528</v>
      </c>
    </row>
    <row r="274" spans="1:8" ht="42.75" x14ac:dyDescent="0.25">
      <c r="A274" s="2" t="s">
        <v>309</v>
      </c>
      <c r="B274" s="2" t="s">
        <v>343</v>
      </c>
      <c r="C274" s="2" t="s">
        <v>344</v>
      </c>
      <c r="D274" s="2" t="s">
        <v>345</v>
      </c>
      <c r="E274" s="2" t="s">
        <v>1532</v>
      </c>
      <c r="F274" s="2" t="s">
        <v>346</v>
      </c>
      <c r="G274" s="13" t="s">
        <v>1529</v>
      </c>
      <c r="H274" s="13" t="s">
        <v>1528</v>
      </c>
    </row>
    <row r="275" spans="1:8" x14ac:dyDescent="0.25">
      <c r="A275" s="72" t="s">
        <v>347</v>
      </c>
      <c r="B275" s="72" t="s">
        <v>348</v>
      </c>
      <c r="C275" s="72" t="s">
        <v>209</v>
      </c>
      <c r="D275" s="72" t="s">
        <v>1705</v>
      </c>
      <c r="E275" s="72" t="s">
        <v>1704</v>
      </c>
      <c r="F275" s="72" t="s">
        <v>349</v>
      </c>
      <c r="G275" s="35">
        <v>0</v>
      </c>
      <c r="H275" s="35">
        <v>0</v>
      </c>
    </row>
    <row r="276" spans="1:8" x14ac:dyDescent="0.25">
      <c r="A276" s="72"/>
      <c r="B276" s="72"/>
      <c r="C276" s="72"/>
      <c r="D276" s="72"/>
      <c r="E276" s="72"/>
      <c r="F276" s="72"/>
      <c r="G276" s="35">
        <v>2000</v>
      </c>
      <c r="H276" s="35">
        <v>0</v>
      </c>
    </row>
    <row r="277" spans="1:8" x14ac:dyDescent="0.25">
      <c r="A277" s="72" t="s">
        <v>347</v>
      </c>
      <c r="B277" s="72" t="s">
        <v>350</v>
      </c>
      <c r="C277" s="72" t="s">
        <v>209</v>
      </c>
      <c r="D277" s="72" t="s">
        <v>1705</v>
      </c>
      <c r="E277" s="72" t="s">
        <v>1704</v>
      </c>
      <c r="F277" s="72" t="s">
        <v>351</v>
      </c>
      <c r="G277" s="35">
        <v>0</v>
      </c>
      <c r="H277" s="35">
        <v>0</v>
      </c>
    </row>
    <row r="278" spans="1:8" x14ac:dyDescent="0.25">
      <c r="A278" s="72"/>
      <c r="B278" s="72"/>
      <c r="C278" s="72"/>
      <c r="D278" s="72"/>
      <c r="E278" s="72"/>
      <c r="F278" s="72"/>
      <c r="G278" s="35">
        <v>1000</v>
      </c>
      <c r="H278" s="35">
        <v>0</v>
      </c>
    </row>
    <row r="279" spans="1:8" x14ac:dyDescent="0.25">
      <c r="A279" s="72" t="s">
        <v>347</v>
      </c>
      <c r="B279" s="72" t="s">
        <v>352</v>
      </c>
      <c r="C279" s="72" t="s">
        <v>209</v>
      </c>
      <c r="D279" s="72" t="s">
        <v>1705</v>
      </c>
      <c r="E279" s="72" t="s">
        <v>1704</v>
      </c>
      <c r="F279" s="72" t="s">
        <v>132</v>
      </c>
      <c r="G279" s="35">
        <v>0</v>
      </c>
      <c r="H279" s="35">
        <v>0</v>
      </c>
    </row>
    <row r="280" spans="1:8" x14ac:dyDescent="0.25">
      <c r="A280" s="72"/>
      <c r="B280" s="72"/>
      <c r="C280" s="72"/>
      <c r="D280" s="72"/>
      <c r="E280" s="72"/>
      <c r="F280" s="72"/>
      <c r="G280" s="35">
        <v>1973</v>
      </c>
      <c r="H280" s="35">
        <v>0</v>
      </c>
    </row>
    <row r="281" spans="1:8" x14ac:dyDescent="0.25">
      <c r="A281" s="72" t="s">
        <v>347</v>
      </c>
      <c r="B281" s="72" t="s">
        <v>353</v>
      </c>
      <c r="C281" s="72" t="s">
        <v>209</v>
      </c>
      <c r="D281" s="72" t="s">
        <v>1705</v>
      </c>
      <c r="E281" s="72" t="s">
        <v>1704</v>
      </c>
      <c r="F281" s="72" t="s">
        <v>354</v>
      </c>
      <c r="G281" s="35">
        <v>0</v>
      </c>
      <c r="H281" s="35">
        <v>0</v>
      </c>
    </row>
    <row r="282" spans="1:8" x14ac:dyDescent="0.25">
      <c r="A282" s="72"/>
      <c r="B282" s="72"/>
      <c r="C282" s="72"/>
      <c r="D282" s="72"/>
      <c r="E282" s="72"/>
      <c r="F282" s="72"/>
      <c r="G282" s="35">
        <v>2000</v>
      </c>
      <c r="H282" s="35">
        <v>0</v>
      </c>
    </row>
    <row r="283" spans="1:8" x14ac:dyDescent="0.25">
      <c r="A283" s="72" t="s">
        <v>347</v>
      </c>
      <c r="B283" s="72" t="s">
        <v>355</v>
      </c>
      <c r="C283" s="72" t="s">
        <v>356</v>
      </c>
      <c r="D283" s="72" t="s">
        <v>1705</v>
      </c>
      <c r="E283" s="72" t="s">
        <v>1704</v>
      </c>
      <c r="F283" s="72" t="s">
        <v>357</v>
      </c>
      <c r="G283" s="35">
        <v>0</v>
      </c>
      <c r="H283" s="35">
        <v>0</v>
      </c>
    </row>
    <row r="284" spans="1:8" x14ac:dyDescent="0.25">
      <c r="A284" s="72"/>
      <c r="B284" s="72"/>
      <c r="C284" s="72"/>
      <c r="D284" s="72"/>
      <c r="E284" s="72"/>
      <c r="F284" s="72"/>
      <c r="G284" s="35">
        <v>968</v>
      </c>
      <c r="H284" s="35">
        <v>0</v>
      </c>
    </row>
    <row r="285" spans="1:8" x14ac:dyDescent="0.25">
      <c r="A285" s="72" t="s">
        <v>347</v>
      </c>
      <c r="B285" s="72" t="s">
        <v>358</v>
      </c>
      <c r="C285" s="72" t="s">
        <v>359</v>
      </c>
      <c r="D285" s="72" t="s">
        <v>1705</v>
      </c>
      <c r="E285" s="72" t="s">
        <v>1704</v>
      </c>
      <c r="F285" s="72" t="s">
        <v>180</v>
      </c>
      <c r="G285" s="35">
        <v>0</v>
      </c>
      <c r="H285" s="35">
        <v>0</v>
      </c>
    </row>
    <row r="286" spans="1:8" x14ac:dyDescent="0.25">
      <c r="A286" s="72"/>
      <c r="B286" s="72"/>
      <c r="C286" s="72"/>
      <c r="D286" s="72"/>
      <c r="E286" s="72"/>
      <c r="F286" s="72"/>
      <c r="G286" s="35">
        <v>1000</v>
      </c>
      <c r="H286" s="35">
        <v>0</v>
      </c>
    </row>
    <row r="287" spans="1:8" x14ac:dyDescent="0.25">
      <c r="A287" s="72" t="s">
        <v>347</v>
      </c>
      <c r="B287" s="72" t="s">
        <v>360</v>
      </c>
      <c r="C287" s="72" t="s">
        <v>359</v>
      </c>
      <c r="D287" s="72" t="s">
        <v>1705</v>
      </c>
      <c r="E287" s="72" t="s">
        <v>1704</v>
      </c>
      <c r="F287" s="72" t="s">
        <v>67</v>
      </c>
      <c r="G287" s="35">
        <v>0</v>
      </c>
      <c r="H287" s="35">
        <v>0</v>
      </c>
    </row>
    <row r="288" spans="1:8" x14ac:dyDescent="0.25">
      <c r="A288" s="72"/>
      <c r="B288" s="72"/>
      <c r="C288" s="72"/>
      <c r="D288" s="72"/>
      <c r="E288" s="72"/>
      <c r="F288" s="72"/>
      <c r="G288" s="35">
        <v>1000</v>
      </c>
      <c r="H288" s="35">
        <v>0</v>
      </c>
    </row>
    <row r="289" spans="1:8" x14ac:dyDescent="0.25">
      <c r="A289" s="72" t="s">
        <v>347</v>
      </c>
      <c r="B289" s="72" t="s">
        <v>361</v>
      </c>
      <c r="C289" s="72" t="s">
        <v>359</v>
      </c>
      <c r="D289" s="72" t="s">
        <v>1705</v>
      </c>
      <c r="E289" s="72" t="s">
        <v>1704</v>
      </c>
      <c r="F289" s="72" t="s">
        <v>67</v>
      </c>
      <c r="G289" s="35">
        <v>0</v>
      </c>
      <c r="H289" s="35">
        <v>0</v>
      </c>
    </row>
    <row r="290" spans="1:8" x14ac:dyDescent="0.25">
      <c r="A290" s="72"/>
      <c r="B290" s="72"/>
      <c r="C290" s="72"/>
      <c r="D290" s="72"/>
      <c r="E290" s="72"/>
      <c r="F290" s="72"/>
      <c r="G290" s="35">
        <v>1000</v>
      </c>
      <c r="H290" s="35">
        <v>0</v>
      </c>
    </row>
    <row r="291" spans="1:8" x14ac:dyDescent="0.25">
      <c r="A291" s="72" t="s">
        <v>347</v>
      </c>
      <c r="B291" s="72" t="s">
        <v>362</v>
      </c>
      <c r="C291" s="72" t="s">
        <v>359</v>
      </c>
      <c r="D291" s="72" t="s">
        <v>1705</v>
      </c>
      <c r="E291" s="72" t="s">
        <v>1704</v>
      </c>
      <c r="F291" s="72" t="s">
        <v>67</v>
      </c>
      <c r="G291" s="35">
        <v>0</v>
      </c>
      <c r="H291" s="35">
        <v>0</v>
      </c>
    </row>
    <row r="292" spans="1:8" x14ac:dyDescent="0.25">
      <c r="A292" s="72"/>
      <c r="B292" s="72"/>
      <c r="C292" s="72"/>
      <c r="D292" s="72"/>
      <c r="E292" s="72"/>
      <c r="F292" s="72"/>
      <c r="G292" s="35">
        <v>909</v>
      </c>
      <c r="H292" s="35">
        <v>0</v>
      </c>
    </row>
    <row r="293" spans="1:8" ht="21.95" customHeight="1" x14ac:dyDescent="0.25">
      <c r="A293" s="72" t="s">
        <v>347</v>
      </c>
      <c r="B293" s="72" t="s">
        <v>363</v>
      </c>
      <c r="C293" s="72" t="s">
        <v>364</v>
      </c>
      <c r="D293" s="72" t="s">
        <v>1705</v>
      </c>
      <c r="E293" s="72" t="s">
        <v>1704</v>
      </c>
      <c r="F293" s="72" t="s">
        <v>365</v>
      </c>
      <c r="G293" s="35">
        <v>0</v>
      </c>
      <c r="H293" s="35">
        <v>0</v>
      </c>
    </row>
    <row r="294" spans="1:8" ht="21.95" customHeight="1" x14ac:dyDescent="0.25">
      <c r="A294" s="72"/>
      <c r="B294" s="72"/>
      <c r="C294" s="72"/>
      <c r="D294" s="72"/>
      <c r="E294" s="72"/>
      <c r="F294" s="72"/>
      <c r="G294" s="35">
        <v>1000</v>
      </c>
      <c r="H294" s="35">
        <v>0</v>
      </c>
    </row>
    <row r="295" spans="1:8" ht="21.95" customHeight="1" x14ac:dyDescent="0.25">
      <c r="A295" s="72" t="s">
        <v>347</v>
      </c>
      <c r="B295" s="72" t="s">
        <v>366</v>
      </c>
      <c r="C295" s="72" t="s">
        <v>367</v>
      </c>
      <c r="D295" s="72" t="s">
        <v>1705</v>
      </c>
      <c r="E295" s="72" t="s">
        <v>1704</v>
      </c>
      <c r="F295" s="72" t="s">
        <v>368</v>
      </c>
      <c r="G295" s="35">
        <v>999</v>
      </c>
      <c r="H295" s="35">
        <v>0</v>
      </c>
    </row>
    <row r="296" spans="1:8" ht="21.95" customHeight="1" x14ac:dyDescent="0.25">
      <c r="A296" s="72"/>
      <c r="B296" s="72"/>
      <c r="C296" s="72"/>
      <c r="D296" s="72"/>
      <c r="E296" s="72"/>
      <c r="F296" s="72"/>
      <c r="G296" s="35">
        <v>1000</v>
      </c>
      <c r="H296" s="35">
        <v>1075.8699999999999</v>
      </c>
    </row>
    <row r="297" spans="1:8" ht="21.95" customHeight="1" x14ac:dyDescent="0.25">
      <c r="A297" s="72" t="s">
        <v>347</v>
      </c>
      <c r="B297" s="72" t="s">
        <v>366</v>
      </c>
      <c r="C297" s="72" t="s">
        <v>367</v>
      </c>
      <c r="D297" s="72" t="s">
        <v>1705</v>
      </c>
      <c r="E297" s="72" t="s">
        <v>1704</v>
      </c>
      <c r="F297" s="72" t="s">
        <v>142</v>
      </c>
      <c r="G297" s="35">
        <v>999</v>
      </c>
      <c r="H297" s="35">
        <v>0</v>
      </c>
    </row>
    <row r="298" spans="1:8" ht="21.95" customHeight="1" x14ac:dyDescent="0.25">
      <c r="A298" s="72"/>
      <c r="B298" s="72"/>
      <c r="C298" s="72"/>
      <c r="D298" s="72"/>
      <c r="E298" s="72"/>
      <c r="F298" s="72"/>
      <c r="G298" s="35">
        <v>745.88</v>
      </c>
      <c r="H298" s="35">
        <v>879.95</v>
      </c>
    </row>
    <row r="299" spans="1:8" ht="21.95" customHeight="1" x14ac:dyDescent="0.25">
      <c r="A299" s="72" t="s">
        <v>347</v>
      </c>
      <c r="B299" s="72" t="s">
        <v>366</v>
      </c>
      <c r="C299" s="72" t="s">
        <v>367</v>
      </c>
      <c r="D299" s="72" t="s">
        <v>1705</v>
      </c>
      <c r="E299" s="72" t="s">
        <v>1704</v>
      </c>
      <c r="F299" s="72" t="s">
        <v>369</v>
      </c>
      <c r="G299" s="35">
        <v>999</v>
      </c>
      <c r="H299" s="35">
        <v>0</v>
      </c>
    </row>
    <row r="300" spans="1:8" ht="21.95" customHeight="1" x14ac:dyDescent="0.25">
      <c r="A300" s="72"/>
      <c r="B300" s="72"/>
      <c r="C300" s="72"/>
      <c r="D300" s="72"/>
      <c r="E300" s="72"/>
      <c r="F300" s="72"/>
      <c r="G300" s="35">
        <v>704</v>
      </c>
      <c r="H300" s="35">
        <v>1140.08</v>
      </c>
    </row>
    <row r="301" spans="1:8" x14ac:dyDescent="0.25">
      <c r="A301" s="72" t="s">
        <v>347</v>
      </c>
      <c r="B301" s="72" t="s">
        <v>358</v>
      </c>
      <c r="C301" s="72" t="s">
        <v>359</v>
      </c>
      <c r="D301" s="72" t="s">
        <v>1705</v>
      </c>
      <c r="E301" s="72" t="s">
        <v>1704</v>
      </c>
      <c r="F301" s="72" t="s">
        <v>180</v>
      </c>
      <c r="G301" s="35">
        <v>1824</v>
      </c>
      <c r="H301" s="35">
        <v>0</v>
      </c>
    </row>
    <row r="302" spans="1:8" x14ac:dyDescent="0.25">
      <c r="A302" s="72"/>
      <c r="B302" s="72"/>
      <c r="C302" s="72"/>
      <c r="D302" s="72"/>
      <c r="E302" s="72"/>
      <c r="F302" s="72"/>
      <c r="G302" s="35">
        <v>0</v>
      </c>
      <c r="H302" s="35">
        <v>0</v>
      </c>
    </row>
    <row r="303" spans="1:8" x14ac:dyDescent="0.25">
      <c r="A303" s="72" t="s">
        <v>347</v>
      </c>
      <c r="B303" s="72" t="s">
        <v>370</v>
      </c>
      <c r="C303" s="72" t="s">
        <v>52</v>
      </c>
      <c r="D303" s="72" t="s">
        <v>1705</v>
      </c>
      <c r="E303" s="72" t="s">
        <v>1704</v>
      </c>
      <c r="F303" s="72" t="s">
        <v>96</v>
      </c>
      <c r="G303" s="35">
        <v>0</v>
      </c>
      <c r="H303" s="35">
        <v>0</v>
      </c>
    </row>
    <row r="304" spans="1:8" x14ac:dyDescent="0.25">
      <c r="A304" s="72"/>
      <c r="B304" s="72"/>
      <c r="C304" s="72"/>
      <c r="D304" s="72"/>
      <c r="E304" s="72"/>
      <c r="F304" s="72"/>
      <c r="G304" s="35">
        <v>0</v>
      </c>
      <c r="H304" s="35">
        <v>0</v>
      </c>
    </row>
    <row r="305" spans="1:8" x14ac:dyDescent="0.25">
      <c r="A305" s="72" t="s">
        <v>347</v>
      </c>
      <c r="B305" s="72" t="s">
        <v>370</v>
      </c>
      <c r="C305" s="72" t="s">
        <v>52</v>
      </c>
      <c r="D305" s="72" t="s">
        <v>1705</v>
      </c>
      <c r="E305" s="72" t="s">
        <v>1704</v>
      </c>
      <c r="F305" s="72" t="s">
        <v>154</v>
      </c>
      <c r="G305" s="35">
        <v>0</v>
      </c>
      <c r="H305" s="35">
        <v>0</v>
      </c>
    </row>
    <row r="306" spans="1:8" x14ac:dyDescent="0.25">
      <c r="A306" s="72"/>
      <c r="B306" s="72"/>
      <c r="C306" s="72"/>
      <c r="D306" s="72"/>
      <c r="E306" s="72"/>
      <c r="F306" s="72"/>
      <c r="G306" s="35">
        <v>0</v>
      </c>
      <c r="H306" s="35">
        <v>0</v>
      </c>
    </row>
    <row r="307" spans="1:8" ht="24.95" customHeight="1" x14ac:dyDescent="0.25">
      <c r="A307" s="72" t="s">
        <v>347</v>
      </c>
      <c r="B307" s="72" t="s">
        <v>370</v>
      </c>
      <c r="C307" s="72" t="s">
        <v>371</v>
      </c>
      <c r="D307" s="72" t="s">
        <v>1705</v>
      </c>
      <c r="E307" s="72" t="s">
        <v>1704</v>
      </c>
      <c r="F307" s="72" t="s">
        <v>204</v>
      </c>
      <c r="G307" s="35">
        <v>0</v>
      </c>
      <c r="H307" s="35">
        <v>0</v>
      </c>
    </row>
    <row r="308" spans="1:8" ht="24.95" customHeight="1" x14ac:dyDescent="0.25">
      <c r="A308" s="72"/>
      <c r="B308" s="72"/>
      <c r="C308" s="72"/>
      <c r="D308" s="72"/>
      <c r="E308" s="72"/>
      <c r="F308" s="72"/>
      <c r="G308" s="35">
        <v>0</v>
      </c>
      <c r="H308" s="35">
        <v>0</v>
      </c>
    </row>
    <row r="309" spans="1:8" x14ac:dyDescent="0.25">
      <c r="A309" s="72" t="s">
        <v>347</v>
      </c>
      <c r="B309" s="72" t="s">
        <v>372</v>
      </c>
      <c r="C309" s="72" t="s">
        <v>373</v>
      </c>
      <c r="D309" s="72" t="s">
        <v>1705</v>
      </c>
      <c r="E309" s="72" t="s">
        <v>1704</v>
      </c>
      <c r="F309" s="72" t="s">
        <v>96</v>
      </c>
      <c r="G309" s="35">
        <v>0</v>
      </c>
      <c r="H309" s="35">
        <v>0</v>
      </c>
    </row>
    <row r="310" spans="1:8" x14ac:dyDescent="0.25">
      <c r="A310" s="72"/>
      <c r="B310" s="72"/>
      <c r="C310" s="72"/>
      <c r="D310" s="72"/>
      <c r="E310" s="72"/>
      <c r="F310" s="72"/>
      <c r="G310" s="35">
        <v>0</v>
      </c>
      <c r="H310" s="35">
        <v>0</v>
      </c>
    </row>
    <row r="311" spans="1:8" x14ac:dyDescent="0.25">
      <c r="A311" s="72" t="s">
        <v>347</v>
      </c>
      <c r="B311" s="72" t="s">
        <v>372</v>
      </c>
      <c r="C311" s="72" t="s">
        <v>373</v>
      </c>
      <c r="D311" s="72" t="s">
        <v>1705</v>
      </c>
      <c r="E311" s="72" t="s">
        <v>1704</v>
      </c>
      <c r="F311" s="72" t="s">
        <v>82</v>
      </c>
      <c r="G311" s="35">
        <v>0</v>
      </c>
      <c r="H311" s="35">
        <v>0</v>
      </c>
    </row>
    <row r="312" spans="1:8" x14ac:dyDescent="0.25">
      <c r="A312" s="72"/>
      <c r="B312" s="72"/>
      <c r="C312" s="72"/>
      <c r="D312" s="72"/>
      <c r="E312" s="72"/>
      <c r="F312" s="72"/>
      <c r="G312" s="35">
        <v>0</v>
      </c>
      <c r="H312" s="35">
        <v>0</v>
      </c>
    </row>
    <row r="313" spans="1:8" x14ac:dyDescent="0.25">
      <c r="A313" s="72" t="s">
        <v>347</v>
      </c>
      <c r="B313" s="72" t="s">
        <v>372</v>
      </c>
      <c r="C313" s="72" t="s">
        <v>373</v>
      </c>
      <c r="D313" s="72" t="s">
        <v>1705</v>
      </c>
      <c r="E313" s="72" t="s">
        <v>1704</v>
      </c>
      <c r="F313" s="72" t="s">
        <v>148</v>
      </c>
      <c r="G313" s="35">
        <v>0</v>
      </c>
      <c r="H313" s="35">
        <v>0</v>
      </c>
    </row>
    <row r="314" spans="1:8" x14ac:dyDescent="0.25">
      <c r="A314" s="72"/>
      <c r="B314" s="72"/>
      <c r="C314" s="72"/>
      <c r="D314" s="72"/>
      <c r="E314" s="72"/>
      <c r="F314" s="72"/>
      <c r="G314" s="35">
        <v>0</v>
      </c>
      <c r="H314" s="35">
        <v>0</v>
      </c>
    </row>
    <row r="315" spans="1:8" x14ac:dyDescent="0.25">
      <c r="A315" s="72" t="s">
        <v>347</v>
      </c>
      <c r="B315" s="72" t="s">
        <v>372</v>
      </c>
      <c r="C315" s="72" t="s">
        <v>373</v>
      </c>
      <c r="D315" s="72" t="s">
        <v>1705</v>
      </c>
      <c r="E315" s="72" t="s">
        <v>1704</v>
      </c>
      <c r="F315" s="72" t="s">
        <v>154</v>
      </c>
      <c r="G315" s="35">
        <v>0</v>
      </c>
      <c r="H315" s="35">
        <v>0</v>
      </c>
    </row>
    <row r="316" spans="1:8" x14ac:dyDescent="0.25">
      <c r="A316" s="72"/>
      <c r="B316" s="72"/>
      <c r="C316" s="72"/>
      <c r="D316" s="72"/>
      <c r="E316" s="72"/>
      <c r="F316" s="72"/>
      <c r="G316" s="35">
        <v>0</v>
      </c>
      <c r="H316" s="35">
        <v>0</v>
      </c>
    </row>
    <row r="317" spans="1:8" x14ac:dyDescent="0.25">
      <c r="A317" s="72" t="s">
        <v>347</v>
      </c>
      <c r="B317" s="72" t="s">
        <v>372</v>
      </c>
      <c r="C317" s="72" t="s">
        <v>373</v>
      </c>
      <c r="D317" s="72" t="s">
        <v>1705</v>
      </c>
      <c r="E317" s="72" t="s">
        <v>1704</v>
      </c>
      <c r="F317" s="72" t="s">
        <v>204</v>
      </c>
      <c r="G317" s="35">
        <v>0</v>
      </c>
      <c r="H317" s="35">
        <v>0</v>
      </c>
    </row>
    <row r="318" spans="1:8" x14ac:dyDescent="0.25">
      <c r="A318" s="72"/>
      <c r="B318" s="72"/>
      <c r="C318" s="72"/>
      <c r="D318" s="72"/>
      <c r="E318" s="72"/>
      <c r="F318" s="72"/>
      <c r="G318" s="35">
        <v>0</v>
      </c>
      <c r="H318" s="35">
        <v>0</v>
      </c>
    </row>
    <row r="319" spans="1:8" x14ac:dyDescent="0.25">
      <c r="A319" s="72" t="s">
        <v>347</v>
      </c>
      <c r="B319" s="72" t="s">
        <v>372</v>
      </c>
      <c r="C319" s="72" t="s">
        <v>373</v>
      </c>
      <c r="D319" s="72" t="s">
        <v>1705</v>
      </c>
      <c r="E319" s="72" t="s">
        <v>1704</v>
      </c>
      <c r="F319" s="72" t="s">
        <v>374</v>
      </c>
      <c r="G319" s="35">
        <v>0</v>
      </c>
      <c r="H319" s="35">
        <v>0</v>
      </c>
    </row>
    <row r="320" spans="1:8" x14ac:dyDescent="0.25">
      <c r="A320" s="72"/>
      <c r="B320" s="72"/>
      <c r="C320" s="72"/>
      <c r="D320" s="72"/>
      <c r="E320" s="72"/>
      <c r="F320" s="72"/>
      <c r="G320" s="35">
        <v>0</v>
      </c>
      <c r="H320" s="35">
        <v>0</v>
      </c>
    </row>
    <row r="321" spans="1:8" ht="142.5" x14ac:dyDescent="0.25">
      <c r="A321" s="5" t="s">
        <v>1705</v>
      </c>
      <c r="B321" s="5" t="s">
        <v>375</v>
      </c>
      <c r="C321" s="5" t="s">
        <v>376</v>
      </c>
      <c r="D321" s="5" t="s">
        <v>1561</v>
      </c>
      <c r="E321" s="5" t="s">
        <v>377</v>
      </c>
      <c r="F321" s="5" t="s">
        <v>378</v>
      </c>
      <c r="G321" s="19" t="s">
        <v>379</v>
      </c>
      <c r="H321" s="19" t="s">
        <v>380</v>
      </c>
    </row>
    <row r="322" spans="1:8" ht="42.75" x14ac:dyDescent="0.25">
      <c r="A322" s="5" t="s">
        <v>1705</v>
      </c>
      <c r="B322" s="5" t="s">
        <v>381</v>
      </c>
      <c r="C322" s="5" t="s">
        <v>382</v>
      </c>
      <c r="D322" s="5" t="s">
        <v>383</v>
      </c>
      <c r="E322" s="5" t="s">
        <v>377</v>
      </c>
      <c r="F322" s="5" t="s">
        <v>384</v>
      </c>
      <c r="G322" s="19" t="s">
        <v>379</v>
      </c>
      <c r="H322" s="19" t="s">
        <v>380</v>
      </c>
    </row>
    <row r="323" spans="1:8" ht="42.75" x14ac:dyDescent="0.25">
      <c r="A323" s="5" t="s">
        <v>1705</v>
      </c>
      <c r="B323" s="5" t="s">
        <v>381</v>
      </c>
      <c r="C323" s="5" t="s">
        <v>385</v>
      </c>
      <c r="D323" s="5" t="s">
        <v>115</v>
      </c>
      <c r="E323" s="5" t="s">
        <v>377</v>
      </c>
      <c r="F323" s="5" t="s">
        <v>386</v>
      </c>
      <c r="G323" s="19" t="s">
        <v>379</v>
      </c>
      <c r="H323" s="19" t="s">
        <v>380</v>
      </c>
    </row>
    <row r="324" spans="1:8" ht="42.75" x14ac:dyDescent="0.25">
      <c r="A324" s="5" t="s">
        <v>1705</v>
      </c>
      <c r="B324" s="5" t="s">
        <v>387</v>
      </c>
      <c r="C324" s="5" t="s">
        <v>168</v>
      </c>
      <c r="D324" s="5" t="s">
        <v>388</v>
      </c>
      <c r="E324" s="5" t="s">
        <v>377</v>
      </c>
      <c r="F324" s="5" t="s">
        <v>389</v>
      </c>
      <c r="G324" s="19" t="s">
        <v>379</v>
      </c>
      <c r="H324" s="20" t="s">
        <v>380</v>
      </c>
    </row>
    <row r="325" spans="1:8" ht="42.75" x14ac:dyDescent="0.25">
      <c r="A325" s="5" t="s">
        <v>390</v>
      </c>
      <c r="B325" s="5" t="s">
        <v>391</v>
      </c>
      <c r="C325" s="5" t="s">
        <v>168</v>
      </c>
      <c r="D325" s="5" t="s">
        <v>392</v>
      </c>
      <c r="E325" s="5" t="s">
        <v>377</v>
      </c>
      <c r="F325" s="5" t="s">
        <v>393</v>
      </c>
      <c r="G325" s="20" t="s">
        <v>394</v>
      </c>
      <c r="H325" s="20" t="s">
        <v>395</v>
      </c>
    </row>
    <row r="326" spans="1:8" ht="42.75" x14ac:dyDescent="0.25">
      <c r="A326" s="5" t="s">
        <v>1705</v>
      </c>
      <c r="B326" s="5" t="s">
        <v>396</v>
      </c>
      <c r="C326" s="5" t="s">
        <v>168</v>
      </c>
      <c r="D326" s="5" t="s">
        <v>397</v>
      </c>
      <c r="E326" s="5" t="s">
        <v>377</v>
      </c>
      <c r="F326" s="5" t="s">
        <v>398</v>
      </c>
      <c r="G326" s="19" t="s">
        <v>379</v>
      </c>
      <c r="H326" s="20" t="s">
        <v>380</v>
      </c>
    </row>
    <row r="327" spans="1:8" ht="42.75" x14ac:dyDescent="0.25">
      <c r="A327" s="5" t="s">
        <v>1705</v>
      </c>
      <c r="B327" s="5" t="s">
        <v>399</v>
      </c>
      <c r="C327" s="5" t="s">
        <v>400</v>
      </c>
      <c r="D327" s="5" t="s">
        <v>115</v>
      </c>
      <c r="E327" s="5" t="s">
        <v>377</v>
      </c>
      <c r="F327" s="5" t="s">
        <v>24</v>
      </c>
      <c r="G327" s="19" t="s">
        <v>379</v>
      </c>
      <c r="H327" s="20" t="s">
        <v>380</v>
      </c>
    </row>
    <row r="328" spans="1:8" ht="42.75" x14ac:dyDescent="0.25">
      <c r="A328" s="5" t="s">
        <v>1705</v>
      </c>
      <c r="B328" s="5" t="s">
        <v>401</v>
      </c>
      <c r="C328" s="5" t="s">
        <v>400</v>
      </c>
      <c r="D328" s="5" t="s">
        <v>115</v>
      </c>
      <c r="E328" s="5" t="s">
        <v>377</v>
      </c>
      <c r="F328" s="5" t="s">
        <v>24</v>
      </c>
      <c r="G328" s="19" t="s">
        <v>379</v>
      </c>
      <c r="H328" s="20" t="s">
        <v>380</v>
      </c>
    </row>
    <row r="329" spans="1:8" ht="57" x14ac:dyDescent="0.25">
      <c r="A329" s="5" t="s">
        <v>1705</v>
      </c>
      <c r="B329" s="5" t="s">
        <v>402</v>
      </c>
      <c r="C329" s="5" t="s">
        <v>403</v>
      </c>
      <c r="D329" s="5" t="s">
        <v>404</v>
      </c>
      <c r="E329" s="5" t="s">
        <v>405</v>
      </c>
      <c r="F329" s="5" t="s">
        <v>406</v>
      </c>
      <c r="G329" s="19" t="s">
        <v>379</v>
      </c>
      <c r="H329" s="20" t="s">
        <v>380</v>
      </c>
    </row>
    <row r="330" spans="1:8" ht="42.75" x14ac:dyDescent="0.25">
      <c r="A330" s="5" t="s">
        <v>407</v>
      </c>
      <c r="B330" s="5" t="s">
        <v>408</v>
      </c>
      <c r="C330" s="5" t="s">
        <v>168</v>
      </c>
      <c r="D330" s="5" t="s">
        <v>409</v>
      </c>
      <c r="E330" s="5" t="s">
        <v>377</v>
      </c>
      <c r="F330" s="5" t="s">
        <v>410</v>
      </c>
      <c r="G330" s="20" t="s">
        <v>411</v>
      </c>
      <c r="H330" s="20" t="s">
        <v>395</v>
      </c>
    </row>
    <row r="331" spans="1:8" ht="42.75" x14ac:dyDescent="0.25">
      <c r="A331" s="5" t="s">
        <v>412</v>
      </c>
      <c r="B331" s="5" t="s">
        <v>413</v>
      </c>
      <c r="C331" s="5" t="s">
        <v>168</v>
      </c>
      <c r="D331" s="5" t="s">
        <v>414</v>
      </c>
      <c r="E331" s="5" t="s">
        <v>377</v>
      </c>
      <c r="F331" s="5" t="s">
        <v>415</v>
      </c>
      <c r="G331" s="20" t="s">
        <v>416</v>
      </c>
      <c r="H331" s="20" t="s">
        <v>395</v>
      </c>
    </row>
    <row r="332" spans="1:8" ht="42.75" x14ac:dyDescent="0.25">
      <c r="A332" s="5" t="s">
        <v>1705</v>
      </c>
      <c r="B332" s="5" t="s">
        <v>417</v>
      </c>
      <c r="C332" s="5" t="s">
        <v>168</v>
      </c>
      <c r="D332" s="5" t="s">
        <v>418</v>
      </c>
      <c r="E332" s="5" t="s">
        <v>377</v>
      </c>
      <c r="F332" s="5" t="s">
        <v>419</v>
      </c>
      <c r="G332" s="19" t="s">
        <v>420</v>
      </c>
      <c r="H332" s="20" t="s">
        <v>380</v>
      </c>
    </row>
    <row r="333" spans="1:8" ht="71.25" x14ac:dyDescent="0.25">
      <c r="A333" s="5" t="s">
        <v>421</v>
      </c>
      <c r="B333" s="5" t="s">
        <v>422</v>
      </c>
      <c r="C333" s="5" t="s">
        <v>168</v>
      </c>
      <c r="D333" s="5" t="s">
        <v>423</v>
      </c>
      <c r="E333" s="5" t="s">
        <v>377</v>
      </c>
      <c r="F333" s="5" t="s">
        <v>424</v>
      </c>
      <c r="G333" s="20" t="s">
        <v>425</v>
      </c>
      <c r="H333" s="20" t="s">
        <v>395</v>
      </c>
    </row>
    <row r="334" spans="1:8" ht="24.95" customHeight="1" x14ac:dyDescent="0.25">
      <c r="A334" s="64" t="s">
        <v>426</v>
      </c>
      <c r="B334" s="64" t="s">
        <v>427</v>
      </c>
      <c r="C334" s="64" t="s">
        <v>428</v>
      </c>
      <c r="D334" s="64" t="s">
        <v>429</v>
      </c>
      <c r="E334" s="64" t="s">
        <v>430</v>
      </c>
      <c r="F334" s="64" t="s">
        <v>431</v>
      </c>
      <c r="G334" s="36">
        <v>0</v>
      </c>
      <c r="H334" s="36">
        <v>0</v>
      </c>
    </row>
    <row r="335" spans="1:8" ht="24.95" customHeight="1" x14ac:dyDescent="0.25">
      <c r="A335" s="64"/>
      <c r="B335" s="64"/>
      <c r="C335" s="64"/>
      <c r="D335" s="64"/>
      <c r="E335" s="64"/>
      <c r="F335" s="64"/>
      <c r="G335" s="36">
        <v>0</v>
      </c>
      <c r="H335" s="36">
        <v>0</v>
      </c>
    </row>
    <row r="336" spans="1:8" ht="24.95" customHeight="1" x14ac:dyDescent="0.25">
      <c r="A336" s="64"/>
      <c r="B336" s="64"/>
      <c r="C336" s="64"/>
      <c r="D336" s="64"/>
      <c r="E336" s="64"/>
      <c r="F336" s="64"/>
      <c r="G336" s="36"/>
      <c r="H336" s="36">
        <v>0</v>
      </c>
    </row>
    <row r="337" spans="1:8" ht="24.95" customHeight="1" x14ac:dyDescent="0.25">
      <c r="A337" s="64" t="s">
        <v>426</v>
      </c>
      <c r="B337" s="64" t="s">
        <v>432</v>
      </c>
      <c r="C337" s="64" t="s">
        <v>433</v>
      </c>
      <c r="D337" s="64" t="s">
        <v>434</v>
      </c>
      <c r="E337" s="64" t="s">
        <v>430</v>
      </c>
      <c r="F337" s="64" t="s">
        <v>435</v>
      </c>
      <c r="G337" s="36">
        <v>0</v>
      </c>
      <c r="H337" s="36">
        <v>0</v>
      </c>
    </row>
    <row r="338" spans="1:8" ht="24.95" customHeight="1" x14ac:dyDescent="0.25">
      <c r="A338" s="64"/>
      <c r="B338" s="64"/>
      <c r="C338" s="64"/>
      <c r="D338" s="64"/>
      <c r="E338" s="64"/>
      <c r="F338" s="64"/>
      <c r="G338" s="36">
        <v>0</v>
      </c>
      <c r="H338" s="36">
        <v>0</v>
      </c>
    </row>
    <row r="339" spans="1:8" ht="24.95" customHeight="1" x14ac:dyDescent="0.25">
      <c r="A339" s="64"/>
      <c r="B339" s="64"/>
      <c r="C339" s="64"/>
      <c r="D339" s="64"/>
      <c r="E339" s="64"/>
      <c r="F339" s="64"/>
      <c r="G339" s="36">
        <v>0</v>
      </c>
      <c r="H339" s="36"/>
    </row>
    <row r="340" spans="1:8" ht="24.95" customHeight="1" x14ac:dyDescent="0.25">
      <c r="A340" s="64" t="s">
        <v>426</v>
      </c>
      <c r="B340" s="64" t="s">
        <v>436</v>
      </c>
      <c r="C340" s="64" t="s">
        <v>437</v>
      </c>
      <c r="D340" s="64" t="s">
        <v>438</v>
      </c>
      <c r="E340" s="64" t="s">
        <v>430</v>
      </c>
      <c r="F340" s="64" t="s">
        <v>16</v>
      </c>
      <c r="G340" s="36">
        <v>0</v>
      </c>
      <c r="H340" s="36">
        <v>0</v>
      </c>
    </row>
    <row r="341" spans="1:8" ht="24.95" customHeight="1" x14ac:dyDescent="0.25">
      <c r="A341" s="64"/>
      <c r="B341" s="64"/>
      <c r="C341" s="64"/>
      <c r="D341" s="64"/>
      <c r="E341" s="64"/>
      <c r="F341" s="64"/>
      <c r="G341" s="36">
        <v>0</v>
      </c>
      <c r="H341" s="36">
        <v>0</v>
      </c>
    </row>
    <row r="342" spans="1:8" ht="24.95" customHeight="1" x14ac:dyDescent="0.25">
      <c r="A342" s="64"/>
      <c r="B342" s="64"/>
      <c r="C342" s="64"/>
      <c r="D342" s="64"/>
      <c r="E342" s="64"/>
      <c r="F342" s="64"/>
      <c r="G342" s="36"/>
      <c r="H342" s="36">
        <v>0</v>
      </c>
    </row>
    <row r="343" spans="1:8" ht="24.95" customHeight="1" x14ac:dyDescent="0.25">
      <c r="A343" s="64" t="s">
        <v>426</v>
      </c>
      <c r="B343" s="64" t="s">
        <v>439</v>
      </c>
      <c r="C343" s="64" t="s">
        <v>428</v>
      </c>
      <c r="D343" s="64" t="s">
        <v>440</v>
      </c>
      <c r="E343" s="64" t="s">
        <v>430</v>
      </c>
      <c r="F343" s="64" t="s">
        <v>441</v>
      </c>
      <c r="G343" s="36">
        <v>0</v>
      </c>
      <c r="H343" s="36">
        <v>0</v>
      </c>
    </row>
    <row r="344" spans="1:8" ht="24.95" customHeight="1" x14ac:dyDescent="0.25">
      <c r="A344" s="64"/>
      <c r="B344" s="64"/>
      <c r="C344" s="64"/>
      <c r="D344" s="64"/>
      <c r="E344" s="64"/>
      <c r="F344" s="64"/>
      <c r="G344" s="36">
        <v>0</v>
      </c>
      <c r="H344" s="36">
        <v>0</v>
      </c>
    </row>
    <row r="345" spans="1:8" ht="24.95" customHeight="1" x14ac:dyDescent="0.25">
      <c r="A345" s="64"/>
      <c r="B345" s="64"/>
      <c r="C345" s="64"/>
      <c r="D345" s="64"/>
      <c r="E345" s="64"/>
      <c r="F345" s="64"/>
      <c r="G345" s="36"/>
      <c r="H345" s="36">
        <v>0</v>
      </c>
    </row>
    <row r="346" spans="1:8" ht="24.95" customHeight="1" x14ac:dyDescent="0.25">
      <c r="A346" s="64" t="s">
        <v>442</v>
      </c>
      <c r="B346" s="64" t="s">
        <v>443</v>
      </c>
      <c r="C346" s="64" t="s">
        <v>444</v>
      </c>
      <c r="D346" s="64" t="s">
        <v>445</v>
      </c>
      <c r="E346" s="64" t="s">
        <v>430</v>
      </c>
      <c r="F346" s="64" t="s">
        <v>446</v>
      </c>
      <c r="G346" s="36">
        <v>0</v>
      </c>
      <c r="H346" s="36">
        <v>0</v>
      </c>
    </row>
    <row r="347" spans="1:8" ht="24.95" customHeight="1" x14ac:dyDescent="0.25">
      <c r="A347" s="64"/>
      <c r="B347" s="64"/>
      <c r="C347" s="64"/>
      <c r="D347" s="64"/>
      <c r="E347" s="64"/>
      <c r="F347" s="64"/>
      <c r="G347" s="36">
        <v>0</v>
      </c>
      <c r="H347" s="36">
        <v>0</v>
      </c>
    </row>
    <row r="348" spans="1:8" ht="24.95" customHeight="1" x14ac:dyDescent="0.25">
      <c r="A348" s="64"/>
      <c r="B348" s="64"/>
      <c r="C348" s="64"/>
      <c r="D348" s="64"/>
      <c r="E348" s="64"/>
      <c r="F348" s="64"/>
      <c r="G348" s="36"/>
      <c r="H348" s="36">
        <v>0</v>
      </c>
    </row>
    <row r="349" spans="1:8" ht="24.95" customHeight="1" x14ac:dyDescent="0.25">
      <c r="A349" s="64" t="s">
        <v>447</v>
      </c>
      <c r="B349" s="64" t="s">
        <v>448</v>
      </c>
      <c r="C349" s="64" t="s">
        <v>444</v>
      </c>
      <c r="D349" s="64" t="s">
        <v>445</v>
      </c>
      <c r="E349" s="64" t="s">
        <v>430</v>
      </c>
      <c r="F349" s="64" t="s">
        <v>446</v>
      </c>
      <c r="G349" s="36">
        <v>0</v>
      </c>
      <c r="H349" s="36">
        <v>0</v>
      </c>
    </row>
    <row r="350" spans="1:8" ht="24.95" customHeight="1" x14ac:dyDescent="0.25">
      <c r="A350" s="64"/>
      <c r="B350" s="64"/>
      <c r="C350" s="64"/>
      <c r="D350" s="64"/>
      <c r="E350" s="64"/>
      <c r="F350" s="64"/>
      <c r="G350" s="36">
        <v>0</v>
      </c>
      <c r="H350" s="36">
        <v>0</v>
      </c>
    </row>
    <row r="351" spans="1:8" ht="24.95" customHeight="1" x14ac:dyDescent="0.25">
      <c r="A351" s="64"/>
      <c r="B351" s="64"/>
      <c r="C351" s="64"/>
      <c r="D351" s="64"/>
      <c r="E351" s="64"/>
      <c r="F351" s="64"/>
      <c r="G351" s="36"/>
      <c r="H351" s="36">
        <v>0</v>
      </c>
    </row>
    <row r="352" spans="1:8" ht="24.95" customHeight="1" x14ac:dyDescent="0.25">
      <c r="A352" s="64" t="s">
        <v>449</v>
      </c>
      <c r="B352" s="64" t="s">
        <v>450</v>
      </c>
      <c r="C352" s="64" t="s">
        <v>444</v>
      </c>
      <c r="D352" s="64" t="s">
        <v>445</v>
      </c>
      <c r="E352" s="64" t="s">
        <v>430</v>
      </c>
      <c r="F352" s="64" t="s">
        <v>446</v>
      </c>
      <c r="G352" s="36">
        <v>0</v>
      </c>
      <c r="H352" s="36">
        <v>0</v>
      </c>
    </row>
    <row r="353" spans="1:8" ht="24.95" customHeight="1" x14ac:dyDescent="0.25">
      <c r="A353" s="64"/>
      <c r="B353" s="64"/>
      <c r="C353" s="64"/>
      <c r="D353" s="64"/>
      <c r="E353" s="64"/>
      <c r="F353" s="64"/>
      <c r="G353" s="36"/>
      <c r="H353" s="36"/>
    </row>
    <row r="354" spans="1:8" ht="24.95" customHeight="1" x14ac:dyDescent="0.25">
      <c r="A354" s="64"/>
      <c r="B354" s="64"/>
      <c r="C354" s="64"/>
      <c r="D354" s="64"/>
      <c r="E354" s="64"/>
      <c r="F354" s="64"/>
      <c r="G354" s="36"/>
      <c r="H354" s="36"/>
    </row>
    <row r="355" spans="1:8" ht="24.95" customHeight="1" x14ac:dyDescent="0.25">
      <c r="A355" s="64" t="s">
        <v>426</v>
      </c>
      <c r="B355" s="64" t="s">
        <v>451</v>
      </c>
      <c r="C355" s="64" t="s">
        <v>428</v>
      </c>
      <c r="D355" s="64" t="s">
        <v>440</v>
      </c>
      <c r="E355" s="64" t="s">
        <v>430</v>
      </c>
      <c r="F355" s="64" t="s">
        <v>446</v>
      </c>
      <c r="G355" s="36">
        <v>0</v>
      </c>
      <c r="H355" s="36">
        <v>0</v>
      </c>
    </row>
    <row r="356" spans="1:8" ht="24.95" customHeight="1" x14ac:dyDescent="0.25">
      <c r="A356" s="64"/>
      <c r="B356" s="64"/>
      <c r="C356" s="64"/>
      <c r="D356" s="64"/>
      <c r="E356" s="64"/>
      <c r="F356" s="64"/>
      <c r="G356" s="36">
        <v>0</v>
      </c>
      <c r="H356" s="36">
        <v>0</v>
      </c>
    </row>
    <row r="357" spans="1:8" ht="24.95" customHeight="1" x14ac:dyDescent="0.25">
      <c r="A357" s="64"/>
      <c r="B357" s="64"/>
      <c r="C357" s="64"/>
      <c r="D357" s="64"/>
      <c r="E357" s="64"/>
      <c r="F357" s="64"/>
      <c r="G357" s="36"/>
      <c r="H357" s="36">
        <v>0</v>
      </c>
    </row>
    <row r="358" spans="1:8" ht="24.95" customHeight="1" x14ac:dyDescent="0.25">
      <c r="A358" s="64" t="s">
        <v>426</v>
      </c>
      <c r="B358" s="64" t="s">
        <v>452</v>
      </c>
      <c r="C358" s="64" t="s">
        <v>453</v>
      </c>
      <c r="D358" s="64" t="s">
        <v>454</v>
      </c>
      <c r="E358" s="64" t="s">
        <v>430</v>
      </c>
      <c r="F358" s="64" t="s">
        <v>24</v>
      </c>
      <c r="G358" s="36">
        <v>0</v>
      </c>
      <c r="H358" s="36">
        <v>0</v>
      </c>
    </row>
    <row r="359" spans="1:8" ht="24.95" customHeight="1" x14ac:dyDescent="0.25">
      <c r="A359" s="64"/>
      <c r="B359" s="64"/>
      <c r="C359" s="64"/>
      <c r="D359" s="64"/>
      <c r="E359" s="64"/>
      <c r="F359" s="64"/>
      <c r="G359" s="36">
        <v>0</v>
      </c>
      <c r="H359" s="36">
        <v>0</v>
      </c>
    </row>
    <row r="360" spans="1:8" ht="24.95" customHeight="1" x14ac:dyDescent="0.25">
      <c r="A360" s="64"/>
      <c r="B360" s="64"/>
      <c r="C360" s="64"/>
      <c r="D360" s="64"/>
      <c r="E360" s="64"/>
      <c r="F360" s="64"/>
      <c r="G360" s="36"/>
      <c r="H360" s="36">
        <v>0</v>
      </c>
    </row>
    <row r="361" spans="1:8" ht="24.95" customHeight="1" x14ac:dyDescent="0.25">
      <c r="A361" s="64" t="s">
        <v>426</v>
      </c>
      <c r="B361" s="64" t="s">
        <v>455</v>
      </c>
      <c r="C361" s="64" t="s">
        <v>453</v>
      </c>
      <c r="D361" s="64" t="s">
        <v>454</v>
      </c>
      <c r="E361" s="64" t="s">
        <v>430</v>
      </c>
      <c r="F361" s="64" t="s">
        <v>24</v>
      </c>
      <c r="G361" s="36">
        <v>0</v>
      </c>
      <c r="H361" s="36">
        <v>0</v>
      </c>
    </row>
    <row r="362" spans="1:8" ht="24.95" customHeight="1" x14ac:dyDescent="0.25">
      <c r="A362" s="64"/>
      <c r="B362" s="64"/>
      <c r="C362" s="64"/>
      <c r="D362" s="64"/>
      <c r="E362" s="64"/>
      <c r="F362" s="64"/>
      <c r="G362" s="36">
        <v>0</v>
      </c>
      <c r="H362" s="36">
        <v>0</v>
      </c>
    </row>
    <row r="363" spans="1:8" ht="24.95" customHeight="1" x14ac:dyDescent="0.25">
      <c r="A363" s="64"/>
      <c r="B363" s="64"/>
      <c r="C363" s="64"/>
      <c r="D363" s="64"/>
      <c r="E363" s="64"/>
      <c r="F363" s="64"/>
      <c r="G363" s="36"/>
      <c r="H363" s="36">
        <v>0</v>
      </c>
    </row>
    <row r="364" spans="1:8" ht="24.95" customHeight="1" x14ac:dyDescent="0.25">
      <c r="A364" s="64" t="s">
        <v>456</v>
      </c>
      <c r="B364" s="64" t="s">
        <v>457</v>
      </c>
      <c r="C364" s="64" t="s">
        <v>458</v>
      </c>
      <c r="D364" s="64" t="s">
        <v>459</v>
      </c>
      <c r="E364" s="64" t="s">
        <v>430</v>
      </c>
      <c r="F364" s="64" t="s">
        <v>460</v>
      </c>
      <c r="G364" s="36">
        <v>0</v>
      </c>
      <c r="H364" s="36">
        <v>0</v>
      </c>
    </row>
    <row r="365" spans="1:8" ht="24.95" customHeight="1" x14ac:dyDescent="0.25">
      <c r="A365" s="64"/>
      <c r="B365" s="64"/>
      <c r="C365" s="64"/>
      <c r="D365" s="64"/>
      <c r="E365" s="64"/>
      <c r="F365" s="64"/>
      <c r="G365" s="36">
        <v>0</v>
      </c>
      <c r="H365" s="36">
        <v>0</v>
      </c>
    </row>
    <row r="366" spans="1:8" ht="24.95" customHeight="1" x14ac:dyDescent="0.25">
      <c r="A366" s="64"/>
      <c r="B366" s="64"/>
      <c r="C366" s="64"/>
      <c r="D366" s="64"/>
      <c r="E366" s="64"/>
      <c r="F366" s="64"/>
      <c r="G366" s="36"/>
      <c r="H366" s="36">
        <v>0</v>
      </c>
    </row>
    <row r="367" spans="1:8" ht="24.95" customHeight="1" x14ac:dyDescent="0.25">
      <c r="A367" s="64" t="s">
        <v>461</v>
      </c>
      <c r="B367" s="64" t="s">
        <v>462</v>
      </c>
      <c r="C367" s="64" t="s">
        <v>458</v>
      </c>
      <c r="D367" s="64" t="s">
        <v>459</v>
      </c>
      <c r="E367" s="64" t="s">
        <v>430</v>
      </c>
      <c r="F367" s="64" t="s">
        <v>460</v>
      </c>
      <c r="G367" s="36">
        <v>0</v>
      </c>
      <c r="H367" s="36">
        <v>0</v>
      </c>
    </row>
    <row r="368" spans="1:8" ht="24.95" customHeight="1" x14ac:dyDescent="0.25">
      <c r="A368" s="64"/>
      <c r="B368" s="64"/>
      <c r="C368" s="64"/>
      <c r="D368" s="64"/>
      <c r="E368" s="64"/>
      <c r="F368" s="64"/>
      <c r="G368" s="36"/>
      <c r="H368" s="36"/>
    </row>
    <row r="369" spans="1:8" ht="24.95" customHeight="1" x14ac:dyDescent="0.25">
      <c r="A369" s="64"/>
      <c r="B369" s="64"/>
      <c r="C369" s="64"/>
      <c r="D369" s="64"/>
      <c r="E369" s="64"/>
      <c r="F369" s="64"/>
      <c r="G369" s="36"/>
      <c r="H369" s="36"/>
    </row>
    <row r="370" spans="1:8" ht="24.95" customHeight="1" x14ac:dyDescent="0.25">
      <c r="A370" s="64" t="s">
        <v>463</v>
      </c>
      <c r="B370" s="64" t="s">
        <v>464</v>
      </c>
      <c r="C370" s="64" t="s">
        <v>458</v>
      </c>
      <c r="D370" s="64" t="s">
        <v>459</v>
      </c>
      <c r="E370" s="64" t="s">
        <v>430</v>
      </c>
      <c r="F370" s="64" t="s">
        <v>460</v>
      </c>
      <c r="G370" s="36">
        <v>0</v>
      </c>
      <c r="H370" s="36">
        <v>0</v>
      </c>
    </row>
    <row r="371" spans="1:8" ht="24.95" customHeight="1" x14ac:dyDescent="0.25">
      <c r="A371" s="64"/>
      <c r="B371" s="64"/>
      <c r="C371" s="64"/>
      <c r="D371" s="64"/>
      <c r="E371" s="64"/>
      <c r="F371" s="64"/>
      <c r="G371" s="36"/>
      <c r="H371" s="36"/>
    </row>
    <row r="372" spans="1:8" ht="24.95" customHeight="1" x14ac:dyDescent="0.25">
      <c r="A372" s="64"/>
      <c r="B372" s="64"/>
      <c r="C372" s="64"/>
      <c r="D372" s="64"/>
      <c r="E372" s="64"/>
      <c r="F372" s="64"/>
      <c r="G372" s="36"/>
      <c r="H372" s="36"/>
    </row>
    <row r="373" spans="1:8" ht="24.95" customHeight="1" x14ac:dyDescent="0.25">
      <c r="A373" s="64" t="s">
        <v>426</v>
      </c>
      <c r="B373" s="64" t="s">
        <v>465</v>
      </c>
      <c r="C373" s="64" t="s">
        <v>466</v>
      </c>
      <c r="D373" s="64" t="s">
        <v>467</v>
      </c>
      <c r="E373" s="64" t="s">
        <v>430</v>
      </c>
      <c r="F373" s="64" t="s">
        <v>460</v>
      </c>
      <c r="G373" s="36">
        <v>0</v>
      </c>
      <c r="H373" s="36">
        <v>0</v>
      </c>
    </row>
    <row r="374" spans="1:8" ht="24.95" customHeight="1" x14ac:dyDescent="0.25">
      <c r="A374" s="64"/>
      <c r="B374" s="64"/>
      <c r="C374" s="64"/>
      <c r="D374" s="64"/>
      <c r="E374" s="64"/>
      <c r="F374" s="64"/>
      <c r="G374" s="36">
        <v>0</v>
      </c>
      <c r="H374" s="36">
        <v>0</v>
      </c>
    </row>
    <row r="375" spans="1:8" ht="24.95" customHeight="1" x14ac:dyDescent="0.25">
      <c r="A375" s="64"/>
      <c r="B375" s="64"/>
      <c r="C375" s="64"/>
      <c r="D375" s="64"/>
      <c r="E375" s="64"/>
      <c r="F375" s="64"/>
      <c r="G375" s="36"/>
      <c r="H375" s="36">
        <v>0</v>
      </c>
    </row>
    <row r="376" spans="1:8" ht="24.95" customHeight="1" x14ac:dyDescent="0.25">
      <c r="A376" s="5" t="s">
        <v>426</v>
      </c>
      <c r="B376" s="64" t="s">
        <v>468</v>
      </c>
      <c r="C376" s="64" t="s">
        <v>428</v>
      </c>
      <c r="D376" s="64" t="s">
        <v>469</v>
      </c>
      <c r="E376" s="64" t="s">
        <v>430</v>
      </c>
      <c r="F376" s="64" t="s">
        <v>33</v>
      </c>
      <c r="G376" s="36">
        <v>2565.15</v>
      </c>
      <c r="H376" s="36">
        <v>0</v>
      </c>
    </row>
    <row r="377" spans="1:8" ht="24.95" customHeight="1" x14ac:dyDescent="0.25">
      <c r="A377" s="5" t="s">
        <v>470</v>
      </c>
      <c r="B377" s="64"/>
      <c r="C377" s="64"/>
      <c r="D377" s="64"/>
      <c r="E377" s="64"/>
      <c r="F377" s="64"/>
      <c r="G377" s="36">
        <v>1826.75</v>
      </c>
      <c r="H377" s="36">
        <v>540</v>
      </c>
    </row>
    <row r="378" spans="1:8" ht="24.95" customHeight="1" x14ac:dyDescent="0.25">
      <c r="A378" s="5" t="s">
        <v>471</v>
      </c>
      <c r="B378" s="64"/>
      <c r="C378" s="64"/>
      <c r="D378" s="64"/>
      <c r="E378" s="64"/>
      <c r="F378" s="64"/>
      <c r="G378" s="36"/>
      <c r="H378" s="36">
        <v>0</v>
      </c>
    </row>
    <row r="379" spans="1:8" ht="24.95" customHeight="1" x14ac:dyDescent="0.25">
      <c r="A379" s="67" t="s">
        <v>470</v>
      </c>
      <c r="B379" s="64" t="s">
        <v>472</v>
      </c>
      <c r="C379" s="64" t="s">
        <v>473</v>
      </c>
      <c r="D379" s="64" t="s">
        <v>474</v>
      </c>
      <c r="E379" s="64" t="s">
        <v>430</v>
      </c>
      <c r="F379" s="64" t="s">
        <v>475</v>
      </c>
      <c r="G379" s="36">
        <v>1965.15</v>
      </c>
      <c r="H379" s="36">
        <v>0</v>
      </c>
    </row>
    <row r="380" spans="1:8" ht="24.95" customHeight="1" x14ac:dyDescent="0.25">
      <c r="A380" s="67"/>
      <c r="B380" s="64"/>
      <c r="C380" s="64"/>
      <c r="D380" s="64"/>
      <c r="E380" s="64"/>
      <c r="F380" s="64"/>
      <c r="G380" s="36">
        <v>0</v>
      </c>
      <c r="H380" s="36">
        <v>0</v>
      </c>
    </row>
    <row r="381" spans="1:8" ht="24.95" customHeight="1" x14ac:dyDescent="0.25">
      <c r="A381" s="5" t="s">
        <v>476</v>
      </c>
      <c r="B381" s="64"/>
      <c r="C381" s="64"/>
      <c r="D381" s="64"/>
      <c r="E381" s="64"/>
      <c r="F381" s="64"/>
      <c r="G381" s="36"/>
      <c r="H381" s="36">
        <v>0</v>
      </c>
    </row>
    <row r="382" spans="1:8" ht="24.95" customHeight="1" x14ac:dyDescent="0.25">
      <c r="A382" s="64" t="s">
        <v>426</v>
      </c>
      <c r="B382" s="64" t="s">
        <v>432</v>
      </c>
      <c r="C382" s="64" t="s">
        <v>477</v>
      </c>
      <c r="D382" s="64" t="s">
        <v>1705</v>
      </c>
      <c r="E382" s="64" t="s">
        <v>430</v>
      </c>
      <c r="F382" s="64" t="s">
        <v>132</v>
      </c>
      <c r="G382" s="36">
        <v>0</v>
      </c>
      <c r="H382" s="36">
        <v>0</v>
      </c>
    </row>
    <row r="383" spans="1:8" ht="24.95" customHeight="1" x14ac:dyDescent="0.25">
      <c r="A383" s="64"/>
      <c r="B383" s="64"/>
      <c r="C383" s="64"/>
      <c r="D383" s="64"/>
      <c r="E383" s="64"/>
      <c r="F383" s="64"/>
      <c r="G383" s="36">
        <v>0</v>
      </c>
      <c r="H383" s="36">
        <v>0</v>
      </c>
    </row>
    <row r="384" spans="1:8" ht="24.95" customHeight="1" x14ac:dyDescent="0.25">
      <c r="A384" s="64"/>
      <c r="B384" s="64"/>
      <c r="C384" s="64"/>
      <c r="D384" s="64"/>
      <c r="E384" s="64"/>
      <c r="F384" s="64"/>
      <c r="G384" s="36"/>
      <c r="H384" s="36">
        <v>0</v>
      </c>
    </row>
    <row r="385" spans="1:8" ht="24.95" customHeight="1" x14ac:dyDescent="0.25">
      <c r="A385" s="64" t="s">
        <v>426</v>
      </c>
      <c r="B385" s="64" t="s">
        <v>478</v>
      </c>
      <c r="C385" s="64" t="s">
        <v>479</v>
      </c>
      <c r="D385" s="64" t="s">
        <v>480</v>
      </c>
      <c r="E385" s="64" t="s">
        <v>430</v>
      </c>
      <c r="F385" s="64" t="s">
        <v>419</v>
      </c>
      <c r="G385" s="36">
        <v>0</v>
      </c>
      <c r="H385" s="36">
        <v>0</v>
      </c>
    </row>
    <row r="386" spans="1:8" ht="24.95" customHeight="1" x14ac:dyDescent="0.25">
      <c r="A386" s="64"/>
      <c r="B386" s="64"/>
      <c r="C386" s="64"/>
      <c r="D386" s="64"/>
      <c r="E386" s="64"/>
      <c r="F386" s="64"/>
      <c r="G386" s="36">
        <v>0</v>
      </c>
      <c r="H386" s="36">
        <v>0</v>
      </c>
    </row>
    <row r="387" spans="1:8" ht="24.95" customHeight="1" x14ac:dyDescent="0.25">
      <c r="A387" s="64"/>
      <c r="B387" s="64"/>
      <c r="C387" s="64"/>
      <c r="D387" s="64"/>
      <c r="E387" s="64"/>
      <c r="F387" s="64"/>
      <c r="G387" s="36"/>
      <c r="H387" s="36">
        <v>0</v>
      </c>
    </row>
    <row r="388" spans="1:8" ht="24.95" customHeight="1" x14ac:dyDescent="0.25">
      <c r="A388" s="64" t="s">
        <v>426</v>
      </c>
      <c r="B388" s="64" t="s">
        <v>481</v>
      </c>
      <c r="C388" s="64" t="s">
        <v>482</v>
      </c>
      <c r="D388" s="64" t="s">
        <v>483</v>
      </c>
      <c r="E388" s="64" t="s">
        <v>430</v>
      </c>
      <c r="F388" s="64" t="s">
        <v>484</v>
      </c>
      <c r="G388" s="36">
        <v>0</v>
      </c>
      <c r="H388" s="36">
        <v>0</v>
      </c>
    </row>
    <row r="389" spans="1:8" ht="24.95" customHeight="1" x14ac:dyDescent="0.25">
      <c r="A389" s="64"/>
      <c r="B389" s="64"/>
      <c r="C389" s="64"/>
      <c r="D389" s="64"/>
      <c r="E389" s="64"/>
      <c r="F389" s="64"/>
      <c r="G389" s="36">
        <v>0</v>
      </c>
      <c r="H389" s="36">
        <v>0</v>
      </c>
    </row>
    <row r="390" spans="1:8" ht="24.95" customHeight="1" x14ac:dyDescent="0.25">
      <c r="A390" s="64"/>
      <c r="B390" s="64"/>
      <c r="C390" s="64"/>
      <c r="D390" s="64"/>
      <c r="E390" s="64"/>
      <c r="F390" s="64"/>
      <c r="G390" s="36"/>
      <c r="H390" s="36">
        <v>0</v>
      </c>
    </row>
    <row r="391" spans="1:8" ht="24.95" customHeight="1" x14ac:dyDescent="0.25">
      <c r="A391" s="64" t="s">
        <v>485</v>
      </c>
      <c r="B391" s="64" t="s">
        <v>486</v>
      </c>
      <c r="C391" s="64" t="s">
        <v>487</v>
      </c>
      <c r="D391" s="64" t="s">
        <v>488</v>
      </c>
      <c r="E391" s="64" t="s">
        <v>430</v>
      </c>
      <c r="F391" s="64" t="s">
        <v>41</v>
      </c>
      <c r="G391" s="36">
        <v>0</v>
      </c>
      <c r="H391" s="36">
        <v>0</v>
      </c>
    </row>
    <row r="392" spans="1:8" ht="24.95" customHeight="1" x14ac:dyDescent="0.25">
      <c r="A392" s="64"/>
      <c r="B392" s="64"/>
      <c r="C392" s="64"/>
      <c r="D392" s="64"/>
      <c r="E392" s="64"/>
      <c r="F392" s="64"/>
      <c r="G392" s="36">
        <v>0</v>
      </c>
      <c r="H392" s="36">
        <v>0</v>
      </c>
    </row>
    <row r="393" spans="1:8" ht="24.95" customHeight="1" x14ac:dyDescent="0.25">
      <c r="A393" s="64"/>
      <c r="B393" s="64"/>
      <c r="C393" s="64"/>
      <c r="D393" s="64"/>
      <c r="E393" s="64"/>
      <c r="F393" s="64"/>
      <c r="G393" s="36"/>
      <c r="H393" s="36">
        <v>0</v>
      </c>
    </row>
    <row r="394" spans="1:8" ht="24.95" customHeight="1" x14ac:dyDescent="0.25">
      <c r="A394" s="64" t="s">
        <v>426</v>
      </c>
      <c r="B394" s="64" t="s">
        <v>489</v>
      </c>
      <c r="C394" s="64" t="s">
        <v>428</v>
      </c>
      <c r="D394" s="64" t="s">
        <v>490</v>
      </c>
      <c r="E394" s="64" t="s">
        <v>430</v>
      </c>
      <c r="F394" s="64" t="s">
        <v>491</v>
      </c>
      <c r="G394" s="36">
        <v>0</v>
      </c>
      <c r="H394" s="36">
        <v>0</v>
      </c>
    </row>
    <row r="395" spans="1:8" ht="24.95" customHeight="1" x14ac:dyDescent="0.25">
      <c r="A395" s="64"/>
      <c r="B395" s="64"/>
      <c r="C395" s="64"/>
      <c r="D395" s="64"/>
      <c r="E395" s="64"/>
      <c r="F395" s="64"/>
      <c r="G395" s="36"/>
      <c r="H395" s="36"/>
    </row>
    <row r="396" spans="1:8" ht="24.95" customHeight="1" x14ac:dyDescent="0.25">
      <c r="A396" s="64"/>
      <c r="B396" s="64"/>
      <c r="C396" s="64"/>
      <c r="D396" s="64"/>
      <c r="E396" s="64"/>
      <c r="F396" s="64"/>
      <c r="G396" s="36"/>
      <c r="H396" s="36"/>
    </row>
    <row r="397" spans="1:8" ht="24.95" customHeight="1" x14ac:dyDescent="0.25">
      <c r="A397" s="64" t="s">
        <v>426</v>
      </c>
      <c r="B397" s="64" t="s">
        <v>492</v>
      </c>
      <c r="C397" s="64" t="s">
        <v>493</v>
      </c>
      <c r="D397" s="64" t="s">
        <v>494</v>
      </c>
      <c r="E397" s="64" t="s">
        <v>430</v>
      </c>
      <c r="F397" s="64" t="s">
        <v>495</v>
      </c>
      <c r="G397" s="36">
        <v>0</v>
      </c>
      <c r="H397" s="36">
        <v>0</v>
      </c>
    </row>
    <row r="398" spans="1:8" ht="24.95" customHeight="1" x14ac:dyDescent="0.25">
      <c r="A398" s="64"/>
      <c r="B398" s="64"/>
      <c r="C398" s="64"/>
      <c r="D398" s="64"/>
      <c r="E398" s="64"/>
      <c r="F398" s="64"/>
      <c r="G398" s="36">
        <v>0</v>
      </c>
      <c r="H398" s="36">
        <v>0</v>
      </c>
    </row>
    <row r="399" spans="1:8" ht="24.95" customHeight="1" x14ac:dyDescent="0.25">
      <c r="A399" s="64"/>
      <c r="B399" s="64"/>
      <c r="C399" s="64"/>
      <c r="D399" s="64"/>
      <c r="E399" s="64"/>
      <c r="F399" s="64"/>
      <c r="G399" s="36"/>
      <c r="H399" s="36">
        <v>0</v>
      </c>
    </row>
    <row r="400" spans="1:8" ht="20.100000000000001" customHeight="1" x14ac:dyDescent="0.25">
      <c r="A400" s="64" t="s">
        <v>496</v>
      </c>
      <c r="B400" s="64" t="str">
        <f>UPPER("Magdo. Jesús Ortega de la Pëña sustituido por Edén Winter Meillón Walter")</f>
        <v>MAGDO. JESÚS ORTEGA DE LA PËÑA SUSTITUIDO POR EDÉN WINTER MEILLÓN WALTER</v>
      </c>
      <c r="C400" s="64" t="str">
        <f>UPPER("Diplomado Juicio de Amparo")</f>
        <v>DIPLOMADO JUICIO DE AMPARO</v>
      </c>
      <c r="D400" s="71" t="str">
        <f>UPPER("Módulos III e inicios del módulo IV")</f>
        <v>MÓDULOS III E INICIOS DEL MÓDULO IV</v>
      </c>
      <c r="E400" s="71" t="s">
        <v>1562</v>
      </c>
      <c r="F400" s="69" t="s">
        <v>1566</v>
      </c>
      <c r="G400" s="36"/>
      <c r="H400" s="36">
        <v>0</v>
      </c>
    </row>
    <row r="401" spans="1:8" ht="20.100000000000001" customHeight="1" x14ac:dyDescent="0.25">
      <c r="A401" s="64"/>
      <c r="B401" s="64"/>
      <c r="C401" s="64"/>
      <c r="D401" s="71"/>
      <c r="E401" s="71"/>
      <c r="F401" s="69"/>
      <c r="G401" s="36">
        <v>2000</v>
      </c>
      <c r="H401" s="36">
        <v>600</v>
      </c>
    </row>
    <row r="402" spans="1:8" ht="20.100000000000001" customHeight="1" x14ac:dyDescent="0.25">
      <c r="A402" s="64"/>
      <c r="B402" s="64"/>
      <c r="C402" s="64"/>
      <c r="D402" s="71"/>
      <c r="E402" s="71"/>
      <c r="F402" s="69"/>
      <c r="G402" s="36"/>
      <c r="H402" s="36"/>
    </row>
    <row r="403" spans="1:8" ht="20.100000000000001" customHeight="1" x14ac:dyDescent="0.25">
      <c r="A403" s="64" t="s">
        <v>497</v>
      </c>
      <c r="B403" s="64" t="str">
        <f>UPPER("Juez José Francisco Pérez Mier")</f>
        <v>JUEZ JOSÉ FRANCISCO PÉREZ MIER</v>
      </c>
      <c r="C403" s="64"/>
      <c r="D403" s="71"/>
      <c r="E403" s="71" t="s">
        <v>1562</v>
      </c>
      <c r="F403" s="69" t="s">
        <v>1565</v>
      </c>
      <c r="G403" s="36"/>
      <c r="H403" s="36">
        <v>0</v>
      </c>
    </row>
    <row r="404" spans="1:8" ht="20.100000000000001" customHeight="1" x14ac:dyDescent="0.25">
      <c r="A404" s="64"/>
      <c r="B404" s="64"/>
      <c r="C404" s="64"/>
      <c r="D404" s="71"/>
      <c r="E404" s="71"/>
      <c r="F404" s="69"/>
      <c r="G404" s="36">
        <v>2000</v>
      </c>
      <c r="H404" s="36">
        <v>1300</v>
      </c>
    </row>
    <row r="405" spans="1:8" ht="20.100000000000001" customHeight="1" x14ac:dyDescent="0.25">
      <c r="A405" s="64"/>
      <c r="B405" s="64"/>
      <c r="C405" s="64"/>
      <c r="D405" s="71"/>
      <c r="E405" s="71"/>
      <c r="F405" s="69"/>
      <c r="G405" s="36"/>
      <c r="H405" s="36">
        <v>0</v>
      </c>
    </row>
    <row r="406" spans="1:8" ht="20.100000000000001" customHeight="1" x14ac:dyDescent="0.25">
      <c r="A406" s="64" t="s">
        <v>498</v>
      </c>
      <c r="B406" s="64" t="str">
        <f>UPPER("Magdo. Mario Alberto Domínguez Trejo")</f>
        <v>MAGDO. MARIO ALBERTO DOMÍNGUEZ TREJO</v>
      </c>
      <c r="C406" s="64"/>
      <c r="D406" s="71"/>
      <c r="E406" s="71" t="s">
        <v>1562</v>
      </c>
      <c r="F406" s="69" t="s">
        <v>1564</v>
      </c>
      <c r="G406" s="36"/>
      <c r="H406" s="36">
        <v>2491</v>
      </c>
    </row>
    <row r="407" spans="1:8" ht="20.100000000000001" customHeight="1" x14ac:dyDescent="0.25">
      <c r="A407" s="64"/>
      <c r="B407" s="64"/>
      <c r="C407" s="64"/>
      <c r="D407" s="71"/>
      <c r="E407" s="71"/>
      <c r="F407" s="69"/>
      <c r="G407" s="36">
        <v>2000</v>
      </c>
      <c r="H407" s="36">
        <v>600</v>
      </c>
    </row>
    <row r="408" spans="1:8" ht="20.100000000000001" customHeight="1" x14ac:dyDescent="0.25">
      <c r="A408" s="64"/>
      <c r="B408" s="64"/>
      <c r="C408" s="64"/>
      <c r="D408" s="71"/>
      <c r="E408" s="71"/>
      <c r="F408" s="69"/>
      <c r="G408" s="36"/>
      <c r="H408" s="36"/>
    </row>
    <row r="409" spans="1:8" ht="20.100000000000001" customHeight="1" x14ac:dyDescent="0.25">
      <c r="A409" s="64" t="s">
        <v>497</v>
      </c>
      <c r="B409" s="64" t="str">
        <f>UPPER("Magdo. Irineo Lizárraga Velarde")</f>
        <v>MAGDO. IRINEO LIZÁRRAGA VELARDE</v>
      </c>
      <c r="C409" s="64"/>
      <c r="D409" s="71"/>
      <c r="E409" s="71" t="s">
        <v>1562</v>
      </c>
      <c r="F409" s="69" t="s">
        <v>499</v>
      </c>
      <c r="G409" s="36"/>
      <c r="H409" s="36"/>
    </row>
    <row r="410" spans="1:8" ht="20.100000000000001" customHeight="1" x14ac:dyDescent="0.25">
      <c r="A410" s="64"/>
      <c r="B410" s="64"/>
      <c r="C410" s="64"/>
      <c r="D410" s="71"/>
      <c r="E410" s="71"/>
      <c r="F410" s="69"/>
      <c r="G410" s="36">
        <v>2000</v>
      </c>
      <c r="H410" s="36"/>
    </row>
    <row r="411" spans="1:8" ht="20.100000000000001" customHeight="1" x14ac:dyDescent="0.25">
      <c r="A411" s="64"/>
      <c r="B411" s="64"/>
      <c r="C411" s="64"/>
      <c r="D411" s="71"/>
      <c r="E411" s="71"/>
      <c r="F411" s="69"/>
      <c r="G411" s="36"/>
      <c r="H411" s="36"/>
    </row>
    <row r="412" spans="1:8" ht="20.100000000000001" customHeight="1" x14ac:dyDescent="0.25">
      <c r="A412" s="64" t="s">
        <v>500</v>
      </c>
      <c r="B412" s="64" t="s">
        <v>1533</v>
      </c>
      <c r="C412" s="64" t="str">
        <f>UPPER("Curso Audiencias Preliminares")</f>
        <v>CURSO AUDIENCIAS PRELIMINARES</v>
      </c>
      <c r="D412" s="71" t="str">
        <f>UPPER("Audiencias prelliminares")</f>
        <v>AUDIENCIAS PRELLIMINARES</v>
      </c>
      <c r="E412" s="71" t="s">
        <v>1562</v>
      </c>
      <c r="F412" s="69" t="s">
        <v>1566</v>
      </c>
      <c r="G412" s="36"/>
      <c r="H412" s="36">
        <v>4039</v>
      </c>
    </row>
    <row r="413" spans="1:8" ht="20.100000000000001" customHeight="1" x14ac:dyDescent="0.25">
      <c r="A413" s="64"/>
      <c r="B413" s="64"/>
      <c r="C413" s="64"/>
      <c r="D413" s="71"/>
      <c r="E413" s="71"/>
      <c r="F413" s="69"/>
      <c r="G413" s="36">
        <v>2000</v>
      </c>
      <c r="H413" s="36"/>
    </row>
    <row r="414" spans="1:8" ht="20.100000000000001" customHeight="1" x14ac:dyDescent="0.25">
      <c r="A414" s="64"/>
      <c r="B414" s="64"/>
      <c r="C414" s="64"/>
      <c r="D414" s="71"/>
      <c r="E414" s="71"/>
      <c r="F414" s="69"/>
      <c r="G414" s="36"/>
      <c r="H414" s="36"/>
    </row>
    <row r="415" spans="1:8" ht="20.100000000000001" customHeight="1" x14ac:dyDescent="0.25">
      <c r="A415" s="64" t="s">
        <v>501</v>
      </c>
      <c r="B415" s="64" t="s">
        <v>1534</v>
      </c>
      <c r="C415" s="64" t="str">
        <f>UPPER("Taller: El debido Proceso")</f>
        <v>TALLER: EL DEBIDO PROCESO</v>
      </c>
      <c r="D415" s="71" t="str">
        <f>UPPER("El debido proceso")</f>
        <v>EL DEBIDO PROCESO</v>
      </c>
      <c r="E415" s="71" t="s">
        <v>1562</v>
      </c>
      <c r="F415" s="69" t="s">
        <v>1565</v>
      </c>
      <c r="G415" s="36"/>
      <c r="H415" s="36">
        <v>3099</v>
      </c>
    </row>
    <row r="416" spans="1:8" ht="20.100000000000001" customHeight="1" x14ac:dyDescent="0.25">
      <c r="A416" s="64"/>
      <c r="B416" s="64"/>
      <c r="C416" s="64"/>
      <c r="D416" s="71"/>
      <c r="E416" s="71"/>
      <c r="F416" s="69"/>
      <c r="G416" s="36">
        <v>2000</v>
      </c>
      <c r="H416" s="36"/>
    </row>
    <row r="417" spans="1:8" ht="20.100000000000001" customHeight="1" x14ac:dyDescent="0.25">
      <c r="A417" s="64"/>
      <c r="B417" s="64"/>
      <c r="C417" s="64"/>
      <c r="D417" s="71"/>
      <c r="E417" s="71"/>
      <c r="F417" s="69"/>
      <c r="G417" s="36"/>
      <c r="H417" s="36">
        <v>220</v>
      </c>
    </row>
    <row r="418" spans="1:8" ht="20.100000000000001" customHeight="1" x14ac:dyDescent="0.25">
      <c r="A418" s="64" t="s">
        <v>502</v>
      </c>
      <c r="B418" s="64" t="s">
        <v>1535</v>
      </c>
      <c r="C418" s="64" t="str">
        <f>UPPER("Conferencia: Estrategias de triunfo en las audiencias del sistema acusatorio")</f>
        <v>CONFERENCIA: ESTRATEGIAS DE TRIUNFO EN LAS AUDIENCIAS DEL SISTEMA ACUSATORIO</v>
      </c>
      <c r="D418" s="71" t="str">
        <f>UPPER("Estrategias de triunfo en las audiencias del sistema acusatorio")</f>
        <v>ESTRATEGIAS DE TRIUNFO EN LAS AUDIENCIAS DEL SISTEMA ACUSATORIO</v>
      </c>
      <c r="E418" s="71" t="s">
        <v>1562</v>
      </c>
      <c r="F418" s="69" t="s">
        <v>1564</v>
      </c>
      <c r="G418" s="37"/>
      <c r="H418" s="36">
        <v>9187</v>
      </c>
    </row>
    <row r="419" spans="1:8" ht="20.100000000000001" customHeight="1" x14ac:dyDescent="0.25">
      <c r="A419" s="64"/>
      <c r="B419" s="64"/>
      <c r="C419" s="64"/>
      <c r="D419" s="71"/>
      <c r="E419" s="71"/>
      <c r="F419" s="69"/>
      <c r="G419" s="36">
        <v>2000</v>
      </c>
      <c r="H419" s="36"/>
    </row>
    <row r="420" spans="1:8" ht="20.100000000000001" customHeight="1" x14ac:dyDescent="0.25">
      <c r="A420" s="64"/>
      <c r="B420" s="64"/>
      <c r="C420" s="64"/>
      <c r="D420" s="71"/>
      <c r="E420" s="71"/>
      <c r="F420" s="69"/>
      <c r="G420" s="36"/>
      <c r="H420" s="36"/>
    </row>
    <row r="421" spans="1:8" ht="20.100000000000001" customHeight="1" x14ac:dyDescent="0.25">
      <c r="A421" s="64" t="s">
        <v>497</v>
      </c>
      <c r="B421" s="64" t="s">
        <v>1536</v>
      </c>
      <c r="C421" s="64" t="str">
        <f>UPPER("Conferencia: Protocolo de actuación para quienes imaprten justicia en casos que involucren orientación sexual o identidad de género")</f>
        <v>CONFERENCIA: PROTOCOLO DE ACTUACIÓN PARA QUIENES IMAPRTEN JUSTICIA EN CASOS QUE INVOLUCREN ORIENTACIÓN SEXUAL O IDENTIDAD DE GÉNERO</v>
      </c>
      <c r="D421" s="71" t="str">
        <f>UPPER("Protocolo de actuación para quienes imaprten justicia en casos que involucren orientación sexual o identidad de género")</f>
        <v>PROTOCOLO DE ACTUACIÓN PARA QUIENES IMAPRTEN JUSTICIA EN CASOS QUE INVOLUCREN ORIENTACIÓN SEXUAL O IDENTIDAD DE GÉNERO</v>
      </c>
      <c r="E421" s="71" t="s">
        <v>1562</v>
      </c>
      <c r="F421" s="69">
        <v>42635</v>
      </c>
      <c r="G421" s="36"/>
      <c r="H421" s="36"/>
    </row>
    <row r="422" spans="1:8" ht="20.100000000000001" customHeight="1" x14ac:dyDescent="0.25">
      <c r="A422" s="64"/>
      <c r="B422" s="64"/>
      <c r="C422" s="64"/>
      <c r="D422" s="71"/>
      <c r="E422" s="71"/>
      <c r="F422" s="69"/>
      <c r="G422" s="36">
        <v>1000</v>
      </c>
      <c r="H422" s="36"/>
    </row>
    <row r="423" spans="1:8" ht="20.100000000000001" customHeight="1" x14ac:dyDescent="0.25">
      <c r="A423" s="64"/>
      <c r="B423" s="64"/>
      <c r="C423" s="64"/>
      <c r="D423" s="71"/>
      <c r="E423" s="71"/>
      <c r="F423" s="69"/>
      <c r="G423" s="36"/>
      <c r="H423" s="36"/>
    </row>
    <row r="424" spans="1:8" ht="20.100000000000001" customHeight="1" x14ac:dyDescent="0.25">
      <c r="A424" s="64" t="s">
        <v>503</v>
      </c>
      <c r="B424" s="64" t="s">
        <v>1537</v>
      </c>
      <c r="C424" s="64" t="str">
        <f>UPPER("Pláticas de Derechos Humanos")</f>
        <v>PLÁTICAS DE DERECHOS HUMANOS</v>
      </c>
      <c r="D424" s="71" t="str">
        <f>UPPER("Derecho a la educación")</f>
        <v>DERECHO A LA EDUCACIÓN</v>
      </c>
      <c r="E424" s="71" t="s">
        <v>1562</v>
      </c>
      <c r="F424" s="69">
        <v>42621</v>
      </c>
      <c r="G424" s="36"/>
      <c r="H424" s="36">
        <v>3313</v>
      </c>
    </row>
    <row r="425" spans="1:8" ht="20.100000000000001" customHeight="1" x14ac:dyDescent="0.25">
      <c r="A425" s="64"/>
      <c r="B425" s="64"/>
      <c r="C425" s="64"/>
      <c r="D425" s="71"/>
      <c r="E425" s="71"/>
      <c r="F425" s="69"/>
      <c r="G425" s="36">
        <v>1000</v>
      </c>
      <c r="H425" s="36" t="s">
        <v>504</v>
      </c>
    </row>
    <row r="426" spans="1:8" ht="20.100000000000001" customHeight="1" x14ac:dyDescent="0.25">
      <c r="A426" s="64"/>
      <c r="B426" s="64"/>
      <c r="C426" s="64"/>
      <c r="D426" s="71"/>
      <c r="E426" s="71"/>
      <c r="F426" s="69"/>
      <c r="G426" s="36"/>
      <c r="H426" s="36"/>
    </row>
    <row r="427" spans="1:8" ht="20.100000000000001" customHeight="1" x14ac:dyDescent="0.25">
      <c r="A427" s="64" t="s">
        <v>505</v>
      </c>
      <c r="B427" s="64" t="s">
        <v>1538</v>
      </c>
      <c r="C427" s="64" t="str">
        <f>UPPER("Seminario de Argumentación Jurídica")</f>
        <v>SEMINARIO DE ARGUMENTACIÓN JURÍDICA</v>
      </c>
      <c r="D427" s="71" t="str">
        <f>UPPER("Argumentación Jurídica")</f>
        <v>ARGUMENTACIÓN JURÍDICA</v>
      </c>
      <c r="E427" s="71" t="s">
        <v>1562</v>
      </c>
      <c r="F427" s="69" t="s">
        <v>1563</v>
      </c>
      <c r="G427" s="36"/>
      <c r="H427" s="36">
        <v>5500</v>
      </c>
    </row>
    <row r="428" spans="1:8" ht="20.100000000000001" customHeight="1" x14ac:dyDescent="0.25">
      <c r="A428" s="64"/>
      <c r="B428" s="64"/>
      <c r="C428" s="64"/>
      <c r="D428" s="71"/>
      <c r="E428" s="71"/>
      <c r="F428" s="69"/>
      <c r="G428" s="36">
        <v>1736</v>
      </c>
      <c r="H428" s="36"/>
    </row>
    <row r="429" spans="1:8" ht="20.100000000000001" customHeight="1" x14ac:dyDescent="0.25">
      <c r="A429" s="64"/>
      <c r="B429" s="64"/>
      <c r="C429" s="64"/>
      <c r="D429" s="71"/>
      <c r="E429" s="71"/>
      <c r="F429" s="69"/>
      <c r="G429" s="36"/>
      <c r="H429" s="36">
        <v>696</v>
      </c>
    </row>
    <row r="430" spans="1:8" ht="20.100000000000001" customHeight="1" x14ac:dyDescent="0.25">
      <c r="A430" s="64" t="s">
        <v>506</v>
      </c>
      <c r="B430" s="64" t="s">
        <v>1539</v>
      </c>
      <c r="C430" s="64"/>
      <c r="D430" s="71"/>
      <c r="E430" s="71" t="s">
        <v>1562</v>
      </c>
      <c r="F430" s="69" t="s">
        <v>499</v>
      </c>
      <c r="G430" s="36"/>
      <c r="H430" s="36">
        <v>3188.56</v>
      </c>
    </row>
    <row r="431" spans="1:8" ht="20.100000000000001" customHeight="1" x14ac:dyDescent="0.25">
      <c r="A431" s="64"/>
      <c r="B431" s="64"/>
      <c r="C431" s="64"/>
      <c r="D431" s="71"/>
      <c r="E431" s="71"/>
      <c r="F431" s="69"/>
      <c r="G431" s="36">
        <v>2000</v>
      </c>
      <c r="H431" s="36"/>
    </row>
    <row r="432" spans="1:8" ht="20.100000000000001" customHeight="1" x14ac:dyDescent="0.25">
      <c r="A432" s="64"/>
      <c r="B432" s="64"/>
      <c r="C432" s="64"/>
      <c r="D432" s="71"/>
      <c r="E432" s="71"/>
      <c r="F432" s="69"/>
      <c r="G432" s="36"/>
      <c r="H432" s="36">
        <v>570</v>
      </c>
    </row>
    <row r="433" spans="1:8" ht="20.100000000000001" customHeight="1" x14ac:dyDescent="0.25">
      <c r="A433" s="64" t="s">
        <v>507</v>
      </c>
      <c r="B433" s="64" t="s">
        <v>1540</v>
      </c>
      <c r="C433" s="64" t="str">
        <f>UPPER("Ciclo de conferencias: Resoluciones relevantes del PJF")</f>
        <v>CICLO DE CONFERENCIAS: RESOLUCIONES RELEVANTES DEL PJF</v>
      </c>
      <c r="D433" s="71" t="str">
        <f>UPPER("Resoluciones relevantes del PJF")</f>
        <v>RESOLUCIONES RELEVANTES DEL PJF</v>
      </c>
      <c r="E433" s="71" t="s">
        <v>1562</v>
      </c>
      <c r="F433" s="69">
        <v>42644</v>
      </c>
      <c r="G433" s="36"/>
      <c r="H433" s="36">
        <v>3571</v>
      </c>
    </row>
    <row r="434" spans="1:8" ht="20.100000000000001" customHeight="1" x14ac:dyDescent="0.25">
      <c r="A434" s="64"/>
      <c r="B434" s="64"/>
      <c r="C434" s="64"/>
      <c r="D434" s="71"/>
      <c r="E434" s="71"/>
      <c r="F434" s="69"/>
      <c r="G434" s="36">
        <v>2000</v>
      </c>
      <c r="H434" s="36"/>
    </row>
    <row r="435" spans="1:8" ht="20.100000000000001" customHeight="1" x14ac:dyDescent="0.25">
      <c r="A435" s="64"/>
      <c r="B435" s="64"/>
      <c r="C435" s="64"/>
      <c r="D435" s="71"/>
      <c r="E435" s="71"/>
      <c r="F435" s="69"/>
      <c r="G435" s="36"/>
      <c r="H435" s="36"/>
    </row>
    <row r="436" spans="1:8" ht="20.100000000000001" customHeight="1" x14ac:dyDescent="0.25">
      <c r="A436" s="64" t="s">
        <v>508</v>
      </c>
      <c r="B436" s="64" t="s">
        <v>1541</v>
      </c>
      <c r="C436" s="64"/>
      <c r="D436" s="71"/>
      <c r="E436" s="71" t="s">
        <v>1562</v>
      </c>
      <c r="F436" s="69"/>
      <c r="G436" s="36"/>
      <c r="H436" s="36">
        <v>3571</v>
      </c>
    </row>
    <row r="437" spans="1:8" ht="20.100000000000001" customHeight="1" x14ac:dyDescent="0.25">
      <c r="A437" s="64"/>
      <c r="B437" s="64"/>
      <c r="C437" s="64"/>
      <c r="D437" s="71"/>
      <c r="E437" s="71"/>
      <c r="F437" s="69"/>
      <c r="G437" s="36">
        <v>2000</v>
      </c>
      <c r="H437" s="36"/>
    </row>
    <row r="438" spans="1:8" ht="20.100000000000001" customHeight="1" x14ac:dyDescent="0.25">
      <c r="A438" s="64"/>
      <c r="B438" s="64"/>
      <c r="C438" s="64"/>
      <c r="D438" s="71"/>
      <c r="E438" s="71"/>
      <c r="F438" s="69"/>
      <c r="G438" s="36"/>
      <c r="H438" s="36"/>
    </row>
    <row r="439" spans="1:8" ht="20.100000000000001" customHeight="1" x14ac:dyDescent="0.25">
      <c r="A439" s="64" t="s">
        <v>497</v>
      </c>
      <c r="B439" s="64" t="s">
        <v>1542</v>
      </c>
      <c r="C439" s="64"/>
      <c r="D439" s="71"/>
      <c r="E439" s="71" t="s">
        <v>1562</v>
      </c>
      <c r="F439" s="69"/>
      <c r="G439" s="36"/>
      <c r="H439" s="36"/>
    </row>
    <row r="440" spans="1:8" ht="20.100000000000001" customHeight="1" x14ac:dyDescent="0.25">
      <c r="A440" s="64"/>
      <c r="B440" s="64"/>
      <c r="C440" s="64"/>
      <c r="D440" s="71"/>
      <c r="E440" s="71"/>
      <c r="F440" s="69"/>
      <c r="G440" s="36">
        <v>1000</v>
      </c>
      <c r="H440" s="36">
        <v>1500</v>
      </c>
    </row>
    <row r="441" spans="1:8" ht="20.100000000000001" customHeight="1" x14ac:dyDescent="0.25">
      <c r="A441" s="64"/>
      <c r="B441" s="64"/>
      <c r="C441" s="64"/>
      <c r="D441" s="71"/>
      <c r="E441" s="71"/>
      <c r="F441" s="69"/>
      <c r="G441" s="36"/>
      <c r="H441" s="36"/>
    </row>
    <row r="442" spans="1:8" ht="20.100000000000001" customHeight="1" x14ac:dyDescent="0.25">
      <c r="A442" s="64" t="s">
        <v>497</v>
      </c>
      <c r="B442" s="64" t="s">
        <v>1543</v>
      </c>
      <c r="C442" s="64" t="str">
        <f>UPPER("Martes de crónicas. Cine debate: Buda explotó por vergüenza.")</f>
        <v>MARTES DE CRÓNICAS. CINE DEBATE: BUDA EXPLOTÓ POR VERGÜENZA.</v>
      </c>
      <c r="D442" s="71" t="str">
        <f>UPPER("Película: Buda explotó por vergüenza.")</f>
        <v>PELÍCULA: BUDA EXPLOTÓ POR VERGÜENZA.</v>
      </c>
      <c r="E442" s="71" t="s">
        <v>1562</v>
      </c>
      <c r="F442" s="69">
        <v>42626</v>
      </c>
      <c r="G442" s="36"/>
      <c r="H442" s="36"/>
    </row>
    <row r="443" spans="1:8" ht="20.100000000000001" customHeight="1" x14ac:dyDescent="0.25">
      <c r="A443" s="64"/>
      <c r="B443" s="64"/>
      <c r="C443" s="64"/>
      <c r="D443" s="71"/>
      <c r="E443" s="71"/>
      <c r="F443" s="69"/>
      <c r="G443" s="36">
        <v>1000</v>
      </c>
      <c r="H443" s="36"/>
    </row>
    <row r="444" spans="1:8" ht="20.100000000000001" customHeight="1" x14ac:dyDescent="0.25">
      <c r="A444" s="64"/>
      <c r="B444" s="64"/>
      <c r="C444" s="64"/>
      <c r="D444" s="71"/>
      <c r="E444" s="71"/>
      <c r="F444" s="69"/>
      <c r="G444" s="36"/>
      <c r="H444" s="36"/>
    </row>
    <row r="445" spans="1:8" ht="20.100000000000001" customHeight="1" x14ac:dyDescent="0.25">
      <c r="A445" s="64" t="s">
        <v>497</v>
      </c>
      <c r="B445" s="64" t="s">
        <v>1544</v>
      </c>
      <c r="C445" s="64" t="str">
        <f>UPPER("Martes de crónicas. Mesa Redonda. Derecho a la educación")</f>
        <v>MARTES DE CRÓNICAS. MESA REDONDA. DERECHO A LA EDUCACIÓN</v>
      </c>
      <c r="D445" s="71" t="str">
        <f>UPPER("Derecho a la educación")</f>
        <v>DERECHO A LA EDUCACIÓN</v>
      </c>
      <c r="E445" s="71" t="s">
        <v>1562</v>
      </c>
      <c r="F445" s="69">
        <v>42641</v>
      </c>
      <c r="G445" s="36"/>
      <c r="H445" s="36"/>
    </row>
    <row r="446" spans="1:8" ht="20.100000000000001" customHeight="1" x14ac:dyDescent="0.25">
      <c r="A446" s="64"/>
      <c r="B446" s="64"/>
      <c r="C446" s="64"/>
      <c r="D446" s="71"/>
      <c r="E446" s="71"/>
      <c r="F446" s="69"/>
      <c r="G446" s="36">
        <v>1000</v>
      </c>
      <c r="H446" s="36"/>
    </row>
    <row r="447" spans="1:8" ht="20.100000000000001" customHeight="1" x14ac:dyDescent="0.25">
      <c r="A447" s="64"/>
      <c r="B447" s="64"/>
      <c r="C447" s="64"/>
      <c r="D447" s="71"/>
      <c r="E447" s="71"/>
      <c r="F447" s="69"/>
      <c r="G447" s="36"/>
      <c r="H447" s="36"/>
    </row>
    <row r="448" spans="1:8" ht="20.100000000000001" customHeight="1" x14ac:dyDescent="0.25">
      <c r="A448" s="64" t="s">
        <v>497</v>
      </c>
      <c r="B448" s="64" t="s">
        <v>1545</v>
      </c>
      <c r="C448" s="64"/>
      <c r="D448" s="71"/>
      <c r="E448" s="71" t="s">
        <v>1562</v>
      </c>
      <c r="F448" s="69"/>
      <c r="G448" s="36"/>
      <c r="H448" s="36"/>
    </row>
    <row r="449" spans="1:8" ht="20.100000000000001" customHeight="1" x14ac:dyDescent="0.25">
      <c r="A449" s="64"/>
      <c r="B449" s="64"/>
      <c r="C449" s="64"/>
      <c r="D449" s="71"/>
      <c r="E449" s="71"/>
      <c r="F449" s="69"/>
      <c r="G449" s="36">
        <v>1000</v>
      </c>
      <c r="H449" s="36"/>
    </row>
    <row r="450" spans="1:8" ht="20.100000000000001" customHeight="1" x14ac:dyDescent="0.25">
      <c r="A450" s="64"/>
      <c r="B450" s="64"/>
      <c r="C450" s="64"/>
      <c r="D450" s="71"/>
      <c r="E450" s="71"/>
      <c r="F450" s="69"/>
      <c r="G450" s="36"/>
      <c r="H450" s="36"/>
    </row>
    <row r="451" spans="1:8" ht="20.100000000000001" customHeight="1" x14ac:dyDescent="0.25">
      <c r="A451" s="64" t="s">
        <v>497</v>
      </c>
      <c r="B451" s="64" t="s">
        <v>1546</v>
      </c>
      <c r="C451" s="64"/>
      <c r="D451" s="71"/>
      <c r="E451" s="71" t="s">
        <v>1562</v>
      </c>
      <c r="F451" s="69"/>
      <c r="G451" s="36"/>
      <c r="H451" s="36"/>
    </row>
    <row r="452" spans="1:8" ht="20.100000000000001" customHeight="1" x14ac:dyDescent="0.25">
      <c r="A452" s="64"/>
      <c r="B452" s="64"/>
      <c r="C452" s="64"/>
      <c r="D452" s="71"/>
      <c r="E452" s="71"/>
      <c r="F452" s="69"/>
      <c r="G452" s="36"/>
      <c r="H452" s="36"/>
    </row>
    <row r="453" spans="1:8" ht="20.100000000000001" customHeight="1" x14ac:dyDescent="0.25">
      <c r="A453" s="64"/>
      <c r="B453" s="64"/>
      <c r="C453" s="64"/>
      <c r="D453" s="71"/>
      <c r="E453" s="71"/>
      <c r="F453" s="69"/>
      <c r="G453" s="36"/>
      <c r="H453" s="36"/>
    </row>
    <row r="454" spans="1:8" ht="20.100000000000001" customHeight="1" x14ac:dyDescent="0.25">
      <c r="A454" s="64" t="s">
        <v>497</v>
      </c>
      <c r="B454" s="64" t="s">
        <v>1547</v>
      </c>
      <c r="C454" s="64" t="str">
        <f>UPPER("Ciclo de conferencias: Introducción al Nvo sistema de justicia penal")</f>
        <v>CICLO DE CONFERENCIAS: INTRODUCCIÓN AL NVO SISTEMA DE JUSTICIA PENAL</v>
      </c>
      <c r="D454" s="71" t="str">
        <f>UPPER("Introducción al nuevo sistema de justicia penal")</f>
        <v>INTRODUCCIÓN AL NUEVO SISTEMA DE JUSTICIA PENAL</v>
      </c>
      <c r="E454" s="71" t="s">
        <v>1562</v>
      </c>
      <c r="F454" s="69">
        <v>42620</v>
      </c>
      <c r="G454" s="36"/>
      <c r="H454" s="36"/>
    </row>
    <row r="455" spans="1:8" ht="20.100000000000001" customHeight="1" x14ac:dyDescent="0.25">
      <c r="A455" s="64"/>
      <c r="B455" s="64"/>
      <c r="C455" s="64"/>
      <c r="D455" s="71"/>
      <c r="E455" s="71"/>
      <c r="F455" s="69"/>
      <c r="G455" s="36">
        <v>1000</v>
      </c>
      <c r="H455" s="36"/>
    </row>
    <row r="456" spans="1:8" ht="20.100000000000001" customHeight="1" x14ac:dyDescent="0.25">
      <c r="A456" s="64"/>
      <c r="B456" s="64"/>
      <c r="C456" s="64"/>
      <c r="D456" s="71"/>
      <c r="E456" s="71"/>
      <c r="F456" s="69"/>
      <c r="G456" s="36"/>
      <c r="H456" s="36"/>
    </row>
    <row r="457" spans="1:8" ht="20.100000000000001" customHeight="1" x14ac:dyDescent="0.25">
      <c r="A457" s="64" t="s">
        <v>497</v>
      </c>
      <c r="B457" s="64" t="s">
        <v>1548</v>
      </c>
      <c r="C457" s="64"/>
      <c r="D457" s="71"/>
      <c r="E457" s="71" t="s">
        <v>1562</v>
      </c>
      <c r="F457" s="69">
        <v>42620</v>
      </c>
      <c r="G457" s="36"/>
      <c r="H457" s="36"/>
    </row>
    <row r="458" spans="1:8" ht="20.100000000000001" customHeight="1" x14ac:dyDescent="0.25">
      <c r="A458" s="64"/>
      <c r="B458" s="64"/>
      <c r="C458" s="64"/>
      <c r="D458" s="71"/>
      <c r="E458" s="71"/>
      <c r="F458" s="69"/>
      <c r="G458" s="36">
        <v>1000</v>
      </c>
      <c r="H458" s="36"/>
    </row>
    <row r="459" spans="1:8" ht="20.100000000000001" customHeight="1" x14ac:dyDescent="0.25">
      <c r="A459" s="64"/>
      <c r="B459" s="64"/>
      <c r="C459" s="64"/>
      <c r="D459" s="71"/>
      <c r="E459" s="71"/>
      <c r="F459" s="69"/>
      <c r="G459" s="36"/>
      <c r="H459" s="36"/>
    </row>
    <row r="460" spans="1:8" ht="20.100000000000001" customHeight="1" x14ac:dyDescent="0.25">
      <c r="A460" s="64" t="s">
        <v>497</v>
      </c>
      <c r="B460" s="64" t="s">
        <v>1549</v>
      </c>
      <c r="C460" s="64"/>
      <c r="D460" s="71"/>
      <c r="E460" s="71" t="s">
        <v>1562</v>
      </c>
      <c r="F460" s="69">
        <v>42621</v>
      </c>
      <c r="G460" s="36"/>
      <c r="H460" s="36"/>
    </row>
    <row r="461" spans="1:8" ht="20.100000000000001" customHeight="1" x14ac:dyDescent="0.25">
      <c r="A461" s="64"/>
      <c r="B461" s="64"/>
      <c r="C461" s="64"/>
      <c r="D461" s="71"/>
      <c r="E461" s="71"/>
      <c r="F461" s="69"/>
      <c r="G461" s="36">
        <v>1000</v>
      </c>
      <c r="H461" s="36"/>
    </row>
    <row r="462" spans="1:8" ht="20.100000000000001" customHeight="1" x14ac:dyDescent="0.25">
      <c r="A462" s="64"/>
      <c r="B462" s="64"/>
      <c r="C462" s="64"/>
      <c r="D462" s="71"/>
      <c r="E462" s="71"/>
      <c r="F462" s="69"/>
      <c r="G462" s="36"/>
      <c r="H462" s="36"/>
    </row>
    <row r="463" spans="1:8" ht="20.100000000000001" customHeight="1" x14ac:dyDescent="0.25">
      <c r="A463" s="64" t="s">
        <v>497</v>
      </c>
      <c r="B463" s="64" t="s">
        <v>1550</v>
      </c>
      <c r="C463" s="64"/>
      <c r="D463" s="71"/>
      <c r="E463" s="71" t="s">
        <v>1562</v>
      </c>
      <c r="F463" s="69">
        <v>42621</v>
      </c>
      <c r="G463" s="36"/>
      <c r="H463" s="36"/>
    </row>
    <row r="464" spans="1:8" ht="20.100000000000001" customHeight="1" x14ac:dyDescent="0.25">
      <c r="A464" s="64"/>
      <c r="B464" s="64"/>
      <c r="C464" s="64"/>
      <c r="D464" s="71"/>
      <c r="E464" s="71"/>
      <c r="F464" s="69"/>
      <c r="G464" s="36">
        <v>1000</v>
      </c>
      <c r="H464" s="36">
        <v>1000</v>
      </c>
    </row>
    <row r="465" spans="1:8" ht="20.100000000000001" customHeight="1" x14ac:dyDescent="0.25">
      <c r="A465" s="64"/>
      <c r="B465" s="64"/>
      <c r="C465" s="64"/>
      <c r="D465" s="71"/>
      <c r="E465" s="71"/>
      <c r="F465" s="69"/>
      <c r="G465" s="36"/>
      <c r="H465" s="36"/>
    </row>
    <row r="466" spans="1:8" ht="20.100000000000001" customHeight="1" x14ac:dyDescent="0.25">
      <c r="A466" s="64" t="s">
        <v>497</v>
      </c>
      <c r="B466" s="64" t="s">
        <v>1549</v>
      </c>
      <c r="C466" s="64" t="str">
        <f>UPPER("Conferfencias: Los Juicios Orales en la procuración de justicia")</f>
        <v>CONFERFENCIAS: LOS JUICIOS ORALES EN LA PROCURACIÓN DE JUSTICIA</v>
      </c>
      <c r="D466" s="71" t="str">
        <f>UPPER("Los juicios orales en la procuración de justicia")</f>
        <v>LOS JUICIOS ORALES EN LA PROCURACIÓN DE JUSTICIA</v>
      </c>
      <c r="E466" s="71" t="s">
        <v>1562</v>
      </c>
      <c r="F466" s="69">
        <v>42634</v>
      </c>
      <c r="G466" s="36"/>
      <c r="H466" s="36"/>
    </row>
    <row r="467" spans="1:8" ht="20.100000000000001" customHeight="1" x14ac:dyDescent="0.25">
      <c r="A467" s="64"/>
      <c r="B467" s="64"/>
      <c r="C467" s="64"/>
      <c r="D467" s="71"/>
      <c r="E467" s="71"/>
      <c r="F467" s="69"/>
      <c r="G467" s="36">
        <v>1000</v>
      </c>
      <c r="H467" s="36">
        <v>1000</v>
      </c>
    </row>
    <row r="468" spans="1:8" ht="20.100000000000001" customHeight="1" x14ac:dyDescent="0.25">
      <c r="A468" s="64"/>
      <c r="B468" s="64"/>
      <c r="C468" s="64"/>
      <c r="D468" s="71"/>
      <c r="E468" s="71"/>
      <c r="F468" s="69"/>
      <c r="G468" s="36"/>
      <c r="H468" s="36"/>
    </row>
    <row r="469" spans="1:8" x14ac:dyDescent="0.25">
      <c r="A469" s="71" t="s">
        <v>509</v>
      </c>
      <c r="B469" s="71" t="s">
        <v>510</v>
      </c>
      <c r="C469" s="71" t="s">
        <v>125</v>
      </c>
      <c r="D469" s="71" t="s">
        <v>511</v>
      </c>
      <c r="E469" s="71" t="s">
        <v>512</v>
      </c>
      <c r="F469" s="71" t="s">
        <v>349</v>
      </c>
      <c r="G469" s="38">
        <v>0</v>
      </c>
      <c r="H469" s="38">
        <v>0</v>
      </c>
    </row>
    <row r="470" spans="1:8" x14ac:dyDescent="0.25">
      <c r="A470" s="83"/>
      <c r="B470" s="71"/>
      <c r="C470" s="71"/>
      <c r="D470" s="71"/>
      <c r="E470" s="71"/>
      <c r="F470" s="83"/>
      <c r="G470" s="38">
        <v>1000</v>
      </c>
      <c r="H470" s="38">
        <v>0</v>
      </c>
    </row>
    <row r="471" spans="1:8" x14ac:dyDescent="0.25">
      <c r="A471" s="71" t="s">
        <v>513</v>
      </c>
      <c r="B471" s="71" t="s">
        <v>514</v>
      </c>
      <c r="C471" s="71" t="s">
        <v>125</v>
      </c>
      <c r="D471" s="71" t="s">
        <v>511</v>
      </c>
      <c r="E471" s="71" t="s">
        <v>512</v>
      </c>
      <c r="F471" s="71" t="s">
        <v>351</v>
      </c>
      <c r="G471" s="38">
        <v>0</v>
      </c>
      <c r="H471" s="38">
        <v>0</v>
      </c>
    </row>
    <row r="472" spans="1:8" x14ac:dyDescent="0.25">
      <c r="A472" s="83"/>
      <c r="B472" s="71"/>
      <c r="C472" s="71"/>
      <c r="D472" s="71"/>
      <c r="E472" s="71"/>
      <c r="F472" s="83"/>
      <c r="G472" s="38">
        <v>2000</v>
      </c>
      <c r="H472" s="38">
        <v>0</v>
      </c>
    </row>
    <row r="473" spans="1:8" x14ac:dyDescent="0.25">
      <c r="A473" s="71" t="s">
        <v>515</v>
      </c>
      <c r="B473" s="71" t="s">
        <v>516</v>
      </c>
      <c r="C473" s="71" t="s">
        <v>125</v>
      </c>
      <c r="D473" s="71" t="s">
        <v>511</v>
      </c>
      <c r="E473" s="71" t="s">
        <v>512</v>
      </c>
      <c r="F473" s="71" t="s">
        <v>132</v>
      </c>
      <c r="G473" s="38">
        <v>0</v>
      </c>
      <c r="H473" s="38">
        <v>0</v>
      </c>
    </row>
    <row r="474" spans="1:8" x14ac:dyDescent="0.25">
      <c r="A474" s="83"/>
      <c r="B474" s="71"/>
      <c r="C474" s="71"/>
      <c r="D474" s="71"/>
      <c r="E474" s="71"/>
      <c r="F474" s="83"/>
      <c r="G474" s="38">
        <v>2000</v>
      </c>
      <c r="H474" s="38">
        <v>0</v>
      </c>
    </row>
    <row r="475" spans="1:8" x14ac:dyDescent="0.25">
      <c r="A475" s="71" t="s">
        <v>517</v>
      </c>
      <c r="B475" s="71" t="s">
        <v>518</v>
      </c>
      <c r="C475" s="71" t="s">
        <v>125</v>
      </c>
      <c r="D475" s="71" t="s">
        <v>511</v>
      </c>
      <c r="E475" s="71" t="s">
        <v>512</v>
      </c>
      <c r="F475" s="71" t="s">
        <v>354</v>
      </c>
      <c r="G475" s="38">
        <v>0</v>
      </c>
      <c r="H475" s="38">
        <v>0</v>
      </c>
    </row>
    <row r="476" spans="1:8" x14ac:dyDescent="0.25">
      <c r="A476" s="83"/>
      <c r="B476" s="71"/>
      <c r="C476" s="71"/>
      <c r="D476" s="71"/>
      <c r="E476" s="71"/>
      <c r="F476" s="83"/>
      <c r="G476" s="38">
        <v>1000</v>
      </c>
      <c r="H476" s="38">
        <v>0</v>
      </c>
    </row>
    <row r="477" spans="1:8" ht="30" customHeight="1" x14ac:dyDescent="0.25">
      <c r="A477" s="71" t="s">
        <v>519</v>
      </c>
      <c r="B477" s="71" t="s">
        <v>520</v>
      </c>
      <c r="C477" s="71" t="s">
        <v>1567</v>
      </c>
      <c r="D477" s="71" t="s">
        <v>521</v>
      </c>
      <c r="E477" s="71" t="s">
        <v>512</v>
      </c>
      <c r="F477" s="71" t="s">
        <v>522</v>
      </c>
      <c r="G477" s="38">
        <v>0</v>
      </c>
      <c r="H477" s="38">
        <v>0</v>
      </c>
    </row>
    <row r="478" spans="1:8" ht="30" customHeight="1" x14ac:dyDescent="0.25">
      <c r="A478" s="83"/>
      <c r="B478" s="71"/>
      <c r="C478" s="71"/>
      <c r="D478" s="71"/>
      <c r="E478" s="71"/>
      <c r="F478" s="83"/>
      <c r="G478" s="38">
        <v>0</v>
      </c>
      <c r="H478" s="38">
        <v>0</v>
      </c>
    </row>
    <row r="479" spans="1:8" ht="30" customHeight="1" x14ac:dyDescent="0.25">
      <c r="A479" s="71" t="s">
        <v>523</v>
      </c>
      <c r="B479" s="71" t="s">
        <v>524</v>
      </c>
      <c r="C479" s="71" t="s">
        <v>1568</v>
      </c>
      <c r="D479" s="71" t="s">
        <v>525</v>
      </c>
      <c r="E479" s="71" t="s">
        <v>512</v>
      </c>
      <c r="F479" s="71" t="s">
        <v>526</v>
      </c>
      <c r="G479" s="38">
        <v>0</v>
      </c>
      <c r="H479" s="38">
        <v>0</v>
      </c>
    </row>
    <row r="480" spans="1:8" ht="30" customHeight="1" x14ac:dyDescent="0.25">
      <c r="A480" s="83"/>
      <c r="B480" s="71"/>
      <c r="C480" s="71"/>
      <c r="D480" s="71"/>
      <c r="E480" s="71"/>
      <c r="F480" s="83"/>
      <c r="G480" s="38">
        <v>0</v>
      </c>
      <c r="H480" s="38">
        <v>0</v>
      </c>
    </row>
    <row r="481" spans="1:8" x14ac:dyDescent="0.25">
      <c r="A481" s="71" t="s">
        <v>527</v>
      </c>
      <c r="B481" s="71" t="s">
        <v>528</v>
      </c>
      <c r="C481" s="71" t="s">
        <v>529</v>
      </c>
      <c r="D481" s="71" t="s">
        <v>530</v>
      </c>
      <c r="E481" s="71" t="s">
        <v>512</v>
      </c>
      <c r="F481" s="71" t="s">
        <v>531</v>
      </c>
      <c r="G481" s="38">
        <v>0</v>
      </c>
      <c r="H481" s="38">
        <v>0</v>
      </c>
    </row>
    <row r="482" spans="1:8" x14ac:dyDescent="0.25">
      <c r="A482" s="83"/>
      <c r="B482" s="71"/>
      <c r="C482" s="71"/>
      <c r="D482" s="71"/>
      <c r="E482" s="71"/>
      <c r="F482" s="83"/>
      <c r="G482" s="38">
        <v>1000</v>
      </c>
      <c r="H482" s="38">
        <v>0</v>
      </c>
    </row>
    <row r="483" spans="1:8" x14ac:dyDescent="0.25">
      <c r="A483" s="71" t="s">
        <v>532</v>
      </c>
      <c r="B483" s="71" t="s">
        <v>533</v>
      </c>
      <c r="C483" s="71" t="s">
        <v>458</v>
      </c>
      <c r="D483" s="71" t="s">
        <v>534</v>
      </c>
      <c r="E483" s="71" t="s">
        <v>512</v>
      </c>
      <c r="F483" s="71" t="s">
        <v>67</v>
      </c>
      <c r="G483" s="38">
        <v>0</v>
      </c>
      <c r="H483" s="38">
        <v>0</v>
      </c>
    </row>
    <row r="484" spans="1:8" x14ac:dyDescent="0.25">
      <c r="A484" s="83"/>
      <c r="B484" s="71"/>
      <c r="C484" s="71"/>
      <c r="D484" s="71"/>
      <c r="E484" s="71"/>
      <c r="F484" s="83"/>
      <c r="G484" s="38">
        <v>1000</v>
      </c>
      <c r="H484" s="38">
        <v>0</v>
      </c>
    </row>
    <row r="485" spans="1:8" x14ac:dyDescent="0.25">
      <c r="A485" s="71" t="s">
        <v>535</v>
      </c>
      <c r="B485" s="71" t="s">
        <v>536</v>
      </c>
      <c r="C485" s="71" t="s">
        <v>458</v>
      </c>
      <c r="D485" s="71" t="s">
        <v>534</v>
      </c>
      <c r="E485" s="71" t="s">
        <v>512</v>
      </c>
      <c r="F485" s="71" t="s">
        <v>67</v>
      </c>
      <c r="G485" s="38">
        <v>0</v>
      </c>
      <c r="H485" s="38">
        <v>0</v>
      </c>
    </row>
    <row r="486" spans="1:8" x14ac:dyDescent="0.25">
      <c r="A486" s="83"/>
      <c r="B486" s="71"/>
      <c r="C486" s="71"/>
      <c r="D486" s="71"/>
      <c r="E486" s="71"/>
      <c r="F486" s="83"/>
      <c r="G486" s="38">
        <v>1000</v>
      </c>
      <c r="H486" s="38">
        <v>0</v>
      </c>
    </row>
    <row r="487" spans="1:8" x14ac:dyDescent="0.25">
      <c r="A487" s="71" t="s">
        <v>537</v>
      </c>
      <c r="B487" s="71" t="s">
        <v>538</v>
      </c>
      <c r="C487" s="71" t="s">
        <v>458</v>
      </c>
      <c r="D487" s="71" t="s">
        <v>534</v>
      </c>
      <c r="E487" s="71" t="s">
        <v>512</v>
      </c>
      <c r="F487" s="71" t="s">
        <v>67</v>
      </c>
      <c r="G487" s="38">
        <v>0</v>
      </c>
      <c r="H487" s="38">
        <v>0</v>
      </c>
    </row>
    <row r="488" spans="1:8" x14ac:dyDescent="0.25">
      <c r="A488" s="83"/>
      <c r="B488" s="71"/>
      <c r="C488" s="71"/>
      <c r="D488" s="71"/>
      <c r="E488" s="71"/>
      <c r="F488" s="83"/>
      <c r="G488" s="38">
        <v>1000</v>
      </c>
      <c r="H488" s="38">
        <v>0</v>
      </c>
    </row>
    <row r="489" spans="1:8" ht="30" customHeight="1" x14ac:dyDescent="0.25">
      <c r="A489" s="71" t="s">
        <v>539</v>
      </c>
      <c r="B489" s="71" t="s">
        <v>540</v>
      </c>
      <c r="C489" s="71" t="s">
        <v>529</v>
      </c>
      <c r="D489" s="71" t="s">
        <v>541</v>
      </c>
      <c r="E489" s="71" t="s">
        <v>512</v>
      </c>
      <c r="F489" s="71" t="s">
        <v>142</v>
      </c>
      <c r="G489" s="38">
        <v>0</v>
      </c>
      <c r="H489" s="38">
        <v>0</v>
      </c>
    </row>
    <row r="490" spans="1:8" ht="30" customHeight="1" x14ac:dyDescent="0.25">
      <c r="A490" s="83"/>
      <c r="B490" s="71"/>
      <c r="C490" s="71"/>
      <c r="D490" s="71"/>
      <c r="E490" s="71"/>
      <c r="F490" s="83"/>
      <c r="G490" s="38">
        <v>1000</v>
      </c>
      <c r="H490" s="38">
        <v>0</v>
      </c>
    </row>
    <row r="491" spans="1:8" ht="30" customHeight="1" x14ac:dyDescent="0.25">
      <c r="A491" s="71" t="s">
        <v>542</v>
      </c>
      <c r="B491" s="71" t="s">
        <v>543</v>
      </c>
      <c r="C491" s="71" t="s">
        <v>529</v>
      </c>
      <c r="D491" s="71" t="s">
        <v>544</v>
      </c>
      <c r="E491" s="71" t="s">
        <v>512</v>
      </c>
      <c r="F491" s="71" t="s">
        <v>96</v>
      </c>
      <c r="G491" s="38">
        <v>0</v>
      </c>
      <c r="H491" s="38">
        <v>0</v>
      </c>
    </row>
    <row r="492" spans="1:8" ht="30" customHeight="1" x14ac:dyDescent="0.25">
      <c r="A492" s="83"/>
      <c r="B492" s="71"/>
      <c r="C492" s="71"/>
      <c r="D492" s="71"/>
      <c r="E492" s="71"/>
      <c r="F492" s="83"/>
      <c r="G492" s="38">
        <v>1000</v>
      </c>
      <c r="H492" s="38">
        <v>0</v>
      </c>
    </row>
    <row r="493" spans="1:8" ht="30" customHeight="1" x14ac:dyDescent="0.25">
      <c r="A493" s="71" t="s">
        <v>545</v>
      </c>
      <c r="B493" s="71" t="s">
        <v>546</v>
      </c>
      <c r="C493" s="71" t="s">
        <v>1569</v>
      </c>
      <c r="D493" s="71" t="s">
        <v>534</v>
      </c>
      <c r="E493" s="71" t="s">
        <v>512</v>
      </c>
      <c r="F493" s="71" t="s">
        <v>96</v>
      </c>
      <c r="G493" s="38">
        <v>0</v>
      </c>
      <c r="H493" s="38">
        <v>0</v>
      </c>
    </row>
    <row r="494" spans="1:8" ht="30" customHeight="1" x14ac:dyDescent="0.25">
      <c r="A494" s="83"/>
      <c r="B494" s="71"/>
      <c r="C494" s="71"/>
      <c r="D494" s="71"/>
      <c r="E494" s="71"/>
      <c r="F494" s="83"/>
      <c r="G494" s="38">
        <v>0</v>
      </c>
      <c r="H494" s="38">
        <v>0</v>
      </c>
    </row>
    <row r="495" spans="1:8" ht="21.95" customHeight="1" x14ac:dyDescent="0.25">
      <c r="A495" s="71" t="s">
        <v>547</v>
      </c>
      <c r="B495" s="71" t="s">
        <v>548</v>
      </c>
      <c r="C495" s="71" t="s">
        <v>529</v>
      </c>
      <c r="D495" s="71" t="s">
        <v>549</v>
      </c>
      <c r="E495" s="71" t="s">
        <v>512</v>
      </c>
      <c r="F495" s="71" t="s">
        <v>82</v>
      </c>
      <c r="G495" s="38">
        <v>0</v>
      </c>
      <c r="H495" s="38">
        <v>0</v>
      </c>
    </row>
    <row r="496" spans="1:8" ht="21.95" customHeight="1" x14ac:dyDescent="0.25">
      <c r="A496" s="83"/>
      <c r="B496" s="71"/>
      <c r="C496" s="71"/>
      <c r="D496" s="71"/>
      <c r="E496" s="71"/>
      <c r="F496" s="83"/>
      <c r="G496" s="38">
        <v>1000</v>
      </c>
      <c r="H496" s="38">
        <v>0</v>
      </c>
    </row>
    <row r="497" spans="1:8" x14ac:dyDescent="0.25">
      <c r="A497" s="71" t="s">
        <v>550</v>
      </c>
      <c r="B497" s="71" t="s">
        <v>551</v>
      </c>
      <c r="C497" s="71" t="s">
        <v>529</v>
      </c>
      <c r="D497" s="71" t="s">
        <v>552</v>
      </c>
      <c r="E497" s="71" t="s">
        <v>512</v>
      </c>
      <c r="F497" s="71" t="s">
        <v>148</v>
      </c>
      <c r="G497" s="38">
        <v>1106</v>
      </c>
      <c r="H497" s="38">
        <v>2514</v>
      </c>
    </row>
    <row r="498" spans="1:8" x14ac:dyDescent="0.25">
      <c r="A498" s="83"/>
      <c r="B498" s="71"/>
      <c r="C498" s="71"/>
      <c r="D498" s="71"/>
      <c r="E498" s="71"/>
      <c r="F498" s="83"/>
      <c r="G498" s="38">
        <v>1000</v>
      </c>
      <c r="H498" s="38">
        <v>0</v>
      </c>
    </row>
    <row r="499" spans="1:8" ht="30" customHeight="1" x14ac:dyDescent="0.25">
      <c r="A499" s="71" t="s">
        <v>553</v>
      </c>
      <c r="B499" s="71" t="s">
        <v>554</v>
      </c>
      <c r="C499" s="71" t="s">
        <v>1571</v>
      </c>
      <c r="D499" s="71" t="s">
        <v>555</v>
      </c>
      <c r="E499" s="71" t="s">
        <v>512</v>
      </c>
      <c r="F499" s="71" t="s">
        <v>556</v>
      </c>
      <c r="G499" s="38">
        <v>0</v>
      </c>
      <c r="H499" s="38">
        <v>0</v>
      </c>
    </row>
    <row r="500" spans="1:8" ht="30" customHeight="1" x14ac:dyDescent="0.25">
      <c r="A500" s="83"/>
      <c r="B500" s="71"/>
      <c r="C500" s="71"/>
      <c r="D500" s="71"/>
      <c r="E500" s="71"/>
      <c r="F500" s="83"/>
      <c r="G500" s="38">
        <v>0</v>
      </c>
      <c r="H500" s="38">
        <v>0</v>
      </c>
    </row>
    <row r="501" spans="1:8" ht="30" customHeight="1" x14ac:dyDescent="0.25">
      <c r="A501" s="71" t="s">
        <v>557</v>
      </c>
      <c r="B501" s="71" t="s">
        <v>472</v>
      </c>
      <c r="C501" s="71" t="s">
        <v>1570</v>
      </c>
      <c r="D501" s="71" t="s">
        <v>558</v>
      </c>
      <c r="E501" s="71" t="s">
        <v>512</v>
      </c>
      <c r="F501" s="71" t="s">
        <v>154</v>
      </c>
      <c r="G501" s="38">
        <v>0</v>
      </c>
      <c r="H501" s="38">
        <v>0</v>
      </c>
    </row>
    <row r="502" spans="1:8" ht="30" customHeight="1" x14ac:dyDescent="0.25">
      <c r="A502" s="83"/>
      <c r="B502" s="71"/>
      <c r="C502" s="71"/>
      <c r="D502" s="71"/>
      <c r="E502" s="71"/>
      <c r="F502" s="83"/>
      <c r="G502" s="38">
        <v>0</v>
      </c>
      <c r="H502" s="38">
        <v>0</v>
      </c>
    </row>
    <row r="503" spans="1:8" x14ac:dyDescent="0.25">
      <c r="A503" s="71" t="s">
        <v>559</v>
      </c>
      <c r="B503" s="71" t="s">
        <v>560</v>
      </c>
      <c r="C503" s="71" t="s">
        <v>561</v>
      </c>
      <c r="D503" s="71" t="s">
        <v>562</v>
      </c>
      <c r="E503" s="71" t="s">
        <v>512</v>
      </c>
      <c r="F503" s="71" t="s">
        <v>563</v>
      </c>
      <c r="G503" s="38">
        <v>0</v>
      </c>
      <c r="H503" s="38">
        <v>0</v>
      </c>
    </row>
    <row r="504" spans="1:8" x14ac:dyDescent="0.25">
      <c r="A504" s="83"/>
      <c r="B504" s="71"/>
      <c r="C504" s="71"/>
      <c r="D504" s="71"/>
      <c r="E504" s="71"/>
      <c r="F504" s="83"/>
      <c r="G504" s="38">
        <v>2000</v>
      </c>
      <c r="H504" s="38">
        <v>0</v>
      </c>
    </row>
    <row r="505" spans="1:8" x14ac:dyDescent="0.25">
      <c r="A505" s="71" t="s">
        <v>564</v>
      </c>
      <c r="B505" s="71" t="s">
        <v>565</v>
      </c>
      <c r="C505" s="71" t="s">
        <v>561</v>
      </c>
      <c r="D505" s="71" t="s">
        <v>562</v>
      </c>
      <c r="E505" s="71" t="s">
        <v>512</v>
      </c>
      <c r="F505" s="71" t="s">
        <v>566</v>
      </c>
      <c r="G505" s="38">
        <v>0</v>
      </c>
      <c r="H505" s="38">
        <v>0</v>
      </c>
    </row>
    <row r="506" spans="1:8" x14ac:dyDescent="0.25">
      <c r="A506" s="83"/>
      <c r="B506" s="71"/>
      <c r="C506" s="71"/>
      <c r="D506" s="71"/>
      <c r="E506" s="71"/>
      <c r="F506" s="83"/>
      <c r="G506" s="38">
        <v>2000</v>
      </c>
      <c r="H506" s="38">
        <v>0</v>
      </c>
    </row>
    <row r="507" spans="1:8" x14ac:dyDescent="0.25">
      <c r="A507" s="71" t="s">
        <v>567</v>
      </c>
      <c r="B507" s="71" t="s">
        <v>568</v>
      </c>
      <c r="C507" s="71" t="s">
        <v>561</v>
      </c>
      <c r="D507" s="71" t="s">
        <v>569</v>
      </c>
      <c r="E507" s="71" t="s">
        <v>512</v>
      </c>
      <c r="F507" s="71" t="s">
        <v>570</v>
      </c>
      <c r="G507" s="38">
        <v>2054</v>
      </c>
      <c r="H507" s="38">
        <v>5695</v>
      </c>
    </row>
    <row r="508" spans="1:8" x14ac:dyDescent="0.25">
      <c r="A508" s="83"/>
      <c r="B508" s="71"/>
      <c r="C508" s="71"/>
      <c r="D508" s="71"/>
      <c r="E508" s="71"/>
      <c r="F508" s="83"/>
      <c r="G508" s="38">
        <v>1000</v>
      </c>
      <c r="H508" s="38">
        <v>0</v>
      </c>
    </row>
    <row r="509" spans="1:8" x14ac:dyDescent="0.25">
      <c r="A509" s="71" t="s">
        <v>571</v>
      </c>
      <c r="B509" s="71" t="s">
        <v>572</v>
      </c>
      <c r="C509" s="71" t="s">
        <v>561</v>
      </c>
      <c r="D509" s="71" t="s">
        <v>569</v>
      </c>
      <c r="E509" s="71" t="s">
        <v>512</v>
      </c>
      <c r="F509" s="71" t="s">
        <v>573</v>
      </c>
      <c r="G509" s="38">
        <v>2054</v>
      </c>
      <c r="H509" s="38">
        <v>3143</v>
      </c>
    </row>
    <row r="510" spans="1:8" x14ac:dyDescent="0.25">
      <c r="A510" s="83"/>
      <c r="B510" s="71"/>
      <c r="C510" s="71"/>
      <c r="D510" s="71"/>
      <c r="E510" s="71"/>
      <c r="F510" s="83"/>
      <c r="G510" s="38">
        <v>1000</v>
      </c>
      <c r="H510" s="38">
        <v>0</v>
      </c>
    </row>
    <row r="511" spans="1:8" x14ac:dyDescent="0.25">
      <c r="A511" s="71" t="s">
        <v>574</v>
      </c>
      <c r="B511" s="71" t="s">
        <v>575</v>
      </c>
      <c r="C511" s="71" t="s">
        <v>561</v>
      </c>
      <c r="D511" s="71" t="s">
        <v>569</v>
      </c>
      <c r="E511" s="71" t="s">
        <v>512</v>
      </c>
      <c r="F511" s="71" t="s">
        <v>573</v>
      </c>
      <c r="G511" s="38">
        <v>2054</v>
      </c>
      <c r="H511" s="38">
        <v>3143</v>
      </c>
    </row>
    <row r="512" spans="1:8" x14ac:dyDescent="0.25">
      <c r="A512" s="83"/>
      <c r="B512" s="71"/>
      <c r="C512" s="71"/>
      <c r="D512" s="71"/>
      <c r="E512" s="71"/>
      <c r="F512" s="83"/>
      <c r="G512" s="38">
        <v>1000</v>
      </c>
      <c r="H512" s="38">
        <v>0</v>
      </c>
    </row>
    <row r="513" spans="1:8" ht="28.5" x14ac:dyDescent="0.25">
      <c r="A513" s="2" t="s">
        <v>576</v>
      </c>
      <c r="B513" s="5" t="s">
        <v>577</v>
      </c>
      <c r="C513" s="5" t="s">
        <v>578</v>
      </c>
      <c r="D513" s="5" t="s">
        <v>579</v>
      </c>
      <c r="E513" s="5" t="s">
        <v>580</v>
      </c>
      <c r="F513" s="7" t="s">
        <v>581</v>
      </c>
      <c r="G513" s="6" t="s">
        <v>582</v>
      </c>
      <c r="H513" s="6" t="s">
        <v>583</v>
      </c>
    </row>
    <row r="514" spans="1:8" ht="57" x14ac:dyDescent="0.25">
      <c r="A514" s="2" t="s">
        <v>584</v>
      </c>
      <c r="B514" s="5" t="s">
        <v>585</v>
      </c>
      <c r="C514" s="5" t="s">
        <v>578</v>
      </c>
      <c r="D514" s="5" t="s">
        <v>586</v>
      </c>
      <c r="E514" s="5" t="s">
        <v>580</v>
      </c>
      <c r="F514" s="7" t="s">
        <v>587</v>
      </c>
      <c r="G514" s="6" t="s">
        <v>588</v>
      </c>
      <c r="H514" s="6" t="s">
        <v>589</v>
      </c>
    </row>
    <row r="515" spans="1:8" ht="42.75" x14ac:dyDescent="0.25">
      <c r="A515" s="2" t="s">
        <v>576</v>
      </c>
      <c r="B515" s="5" t="s">
        <v>590</v>
      </c>
      <c r="C515" s="5" t="s">
        <v>578</v>
      </c>
      <c r="D515" s="5" t="s">
        <v>591</v>
      </c>
      <c r="E515" s="5" t="s">
        <v>580</v>
      </c>
      <c r="F515" s="7" t="s">
        <v>592</v>
      </c>
      <c r="G515" s="6" t="s">
        <v>582</v>
      </c>
      <c r="H515" s="6" t="s">
        <v>583</v>
      </c>
    </row>
    <row r="516" spans="1:8" ht="57" x14ac:dyDescent="0.25">
      <c r="A516" s="2" t="s">
        <v>593</v>
      </c>
      <c r="B516" s="5" t="s">
        <v>594</v>
      </c>
      <c r="C516" s="5" t="s">
        <v>578</v>
      </c>
      <c r="D516" s="5" t="s">
        <v>595</v>
      </c>
      <c r="E516" s="5" t="s">
        <v>580</v>
      </c>
      <c r="F516" s="7" t="s">
        <v>596</v>
      </c>
      <c r="G516" s="6" t="s">
        <v>597</v>
      </c>
      <c r="H516" s="6" t="s">
        <v>598</v>
      </c>
    </row>
    <row r="517" spans="1:8" ht="42.75" x14ac:dyDescent="0.25">
      <c r="A517" s="2" t="s">
        <v>599</v>
      </c>
      <c r="B517" s="5" t="s">
        <v>585</v>
      </c>
      <c r="C517" s="5" t="s">
        <v>578</v>
      </c>
      <c r="D517" s="5" t="s">
        <v>600</v>
      </c>
      <c r="E517" s="5" t="s">
        <v>580</v>
      </c>
      <c r="F517" s="7">
        <v>30</v>
      </c>
      <c r="G517" s="6" t="s">
        <v>601</v>
      </c>
      <c r="H517" s="6" t="s">
        <v>602</v>
      </c>
    </row>
    <row r="518" spans="1:8" ht="28.5" x14ac:dyDescent="0.25">
      <c r="A518" s="2" t="s">
        <v>576</v>
      </c>
      <c r="B518" s="5" t="s">
        <v>603</v>
      </c>
      <c r="C518" s="5" t="s">
        <v>604</v>
      </c>
      <c r="D518" s="5" t="s">
        <v>605</v>
      </c>
      <c r="E518" s="5" t="s">
        <v>580</v>
      </c>
      <c r="F518" s="7">
        <v>1</v>
      </c>
      <c r="G518" s="6" t="s">
        <v>606</v>
      </c>
      <c r="H518" s="6" t="s">
        <v>583</v>
      </c>
    </row>
    <row r="519" spans="1:8" ht="28.5" x14ac:dyDescent="0.25">
      <c r="A519" s="2" t="s">
        <v>576</v>
      </c>
      <c r="B519" s="5" t="s">
        <v>607</v>
      </c>
      <c r="C519" s="5" t="s">
        <v>608</v>
      </c>
      <c r="D519" s="5" t="s">
        <v>115</v>
      </c>
      <c r="E519" s="5" t="s">
        <v>580</v>
      </c>
      <c r="F519" s="7">
        <v>6</v>
      </c>
      <c r="G519" s="6" t="s">
        <v>609</v>
      </c>
      <c r="H519" s="6" t="s">
        <v>583</v>
      </c>
    </row>
    <row r="520" spans="1:8" ht="71.25" x14ac:dyDescent="0.25">
      <c r="A520" s="2" t="s">
        <v>576</v>
      </c>
      <c r="B520" s="5" t="s">
        <v>610</v>
      </c>
      <c r="C520" s="5" t="s">
        <v>611</v>
      </c>
      <c r="D520" s="5" t="s">
        <v>193</v>
      </c>
      <c r="E520" s="5" t="s">
        <v>580</v>
      </c>
      <c r="F520" s="7" t="s">
        <v>612</v>
      </c>
      <c r="G520" s="6" t="s">
        <v>609</v>
      </c>
      <c r="H520" s="6" t="s">
        <v>583</v>
      </c>
    </row>
    <row r="521" spans="1:8" ht="71.25" x14ac:dyDescent="0.25">
      <c r="A521" s="2" t="s">
        <v>576</v>
      </c>
      <c r="B521" s="5" t="s">
        <v>613</v>
      </c>
      <c r="C521" s="5" t="s">
        <v>611</v>
      </c>
      <c r="D521" s="5" t="s">
        <v>193</v>
      </c>
      <c r="E521" s="5" t="s">
        <v>580</v>
      </c>
      <c r="F521" s="7">
        <v>7</v>
      </c>
      <c r="G521" s="6" t="s">
        <v>606</v>
      </c>
      <c r="H521" s="6" t="s">
        <v>614</v>
      </c>
    </row>
    <row r="522" spans="1:8" ht="28.5" x14ac:dyDescent="0.25">
      <c r="A522" s="2" t="s">
        <v>576</v>
      </c>
      <c r="B522" s="5" t="s">
        <v>615</v>
      </c>
      <c r="C522" s="5" t="s">
        <v>616</v>
      </c>
      <c r="D522" s="5" t="s">
        <v>617</v>
      </c>
      <c r="E522" s="5" t="s">
        <v>580</v>
      </c>
      <c r="F522" s="7">
        <v>8</v>
      </c>
      <c r="G522" s="6" t="s">
        <v>609</v>
      </c>
      <c r="H522" s="6" t="s">
        <v>583</v>
      </c>
    </row>
    <row r="523" spans="1:8" ht="28.5" x14ac:dyDescent="0.25">
      <c r="A523" s="2" t="s">
        <v>576</v>
      </c>
      <c r="B523" s="5" t="s">
        <v>618</v>
      </c>
      <c r="C523" s="5" t="s">
        <v>619</v>
      </c>
      <c r="D523" s="5" t="s">
        <v>115</v>
      </c>
      <c r="E523" s="5" t="s">
        <v>580</v>
      </c>
      <c r="F523" s="7">
        <v>13</v>
      </c>
      <c r="G523" s="6" t="s">
        <v>606</v>
      </c>
      <c r="H523" s="6" t="s">
        <v>583</v>
      </c>
    </row>
    <row r="524" spans="1:8" ht="28.5" x14ac:dyDescent="0.25">
      <c r="A524" s="2" t="s">
        <v>576</v>
      </c>
      <c r="B524" s="5" t="s">
        <v>620</v>
      </c>
      <c r="C524" s="5" t="s">
        <v>619</v>
      </c>
      <c r="D524" s="5" t="s">
        <v>115</v>
      </c>
      <c r="E524" s="5" t="s">
        <v>580</v>
      </c>
      <c r="F524" s="7">
        <v>13</v>
      </c>
      <c r="G524" s="6" t="s">
        <v>606</v>
      </c>
      <c r="H524" s="6" t="s">
        <v>583</v>
      </c>
    </row>
    <row r="525" spans="1:8" ht="28.5" x14ac:dyDescent="0.25">
      <c r="A525" s="2" t="s">
        <v>576</v>
      </c>
      <c r="B525" s="5" t="s">
        <v>621</v>
      </c>
      <c r="C525" s="5" t="s">
        <v>619</v>
      </c>
      <c r="D525" s="5" t="s">
        <v>115</v>
      </c>
      <c r="E525" s="5" t="s">
        <v>580</v>
      </c>
      <c r="F525" s="7">
        <v>13</v>
      </c>
      <c r="G525" s="6" t="s">
        <v>606</v>
      </c>
      <c r="H525" s="6" t="s">
        <v>583</v>
      </c>
    </row>
    <row r="526" spans="1:8" ht="28.5" x14ac:dyDescent="0.25">
      <c r="A526" s="2" t="s">
        <v>576</v>
      </c>
      <c r="B526" s="5" t="s">
        <v>622</v>
      </c>
      <c r="C526" s="5" t="s">
        <v>619</v>
      </c>
      <c r="D526" s="5" t="s">
        <v>115</v>
      </c>
      <c r="E526" s="5" t="s">
        <v>580</v>
      </c>
      <c r="F526" s="7">
        <v>13</v>
      </c>
      <c r="G526" s="6" t="s">
        <v>606</v>
      </c>
      <c r="H526" s="6" t="s">
        <v>583</v>
      </c>
    </row>
    <row r="527" spans="1:8" ht="42.75" x14ac:dyDescent="0.25">
      <c r="A527" s="2" t="s">
        <v>576</v>
      </c>
      <c r="B527" s="5" t="s">
        <v>623</v>
      </c>
      <c r="C527" s="5" t="s">
        <v>624</v>
      </c>
      <c r="D527" s="5" t="s">
        <v>625</v>
      </c>
      <c r="E527" s="5" t="s">
        <v>580</v>
      </c>
      <c r="F527" s="7">
        <v>22</v>
      </c>
      <c r="G527" s="6" t="s">
        <v>606</v>
      </c>
      <c r="H527" s="6" t="s">
        <v>583</v>
      </c>
    </row>
    <row r="528" spans="1:8" ht="57" x14ac:dyDescent="0.25">
      <c r="A528" s="2" t="s">
        <v>576</v>
      </c>
      <c r="B528" s="5" t="s">
        <v>626</v>
      </c>
      <c r="C528" s="5" t="s">
        <v>627</v>
      </c>
      <c r="D528" s="5" t="s">
        <v>628</v>
      </c>
      <c r="E528" s="5" t="s">
        <v>580</v>
      </c>
      <c r="F528" s="7">
        <v>29</v>
      </c>
      <c r="G528" s="6" t="s">
        <v>606</v>
      </c>
      <c r="H528" s="6" t="s">
        <v>583</v>
      </c>
    </row>
    <row r="529" spans="1:8" ht="35.1" customHeight="1" x14ac:dyDescent="0.25">
      <c r="A529" s="64" t="s">
        <v>629</v>
      </c>
      <c r="B529" s="67" t="s">
        <v>630</v>
      </c>
      <c r="C529" s="67" t="s">
        <v>125</v>
      </c>
      <c r="D529" s="67" t="s">
        <v>111</v>
      </c>
      <c r="E529" s="67" t="s">
        <v>631</v>
      </c>
      <c r="F529" s="67">
        <v>1</v>
      </c>
      <c r="G529" s="39">
        <v>0</v>
      </c>
      <c r="H529" s="39">
        <v>0</v>
      </c>
    </row>
    <row r="530" spans="1:8" ht="35.1" customHeight="1" x14ac:dyDescent="0.25">
      <c r="A530" s="64"/>
      <c r="B530" s="67"/>
      <c r="C530" s="67"/>
      <c r="D530" s="67"/>
      <c r="E530" s="67"/>
      <c r="F530" s="67"/>
      <c r="G530" s="39">
        <v>0</v>
      </c>
      <c r="H530" s="39">
        <v>0</v>
      </c>
    </row>
    <row r="531" spans="1:8" ht="35.1" customHeight="1" x14ac:dyDescent="0.25">
      <c r="A531" s="64" t="s">
        <v>632</v>
      </c>
      <c r="B531" s="67" t="s">
        <v>633</v>
      </c>
      <c r="C531" s="67" t="s">
        <v>125</v>
      </c>
      <c r="D531" s="67" t="s">
        <v>111</v>
      </c>
      <c r="E531" s="67" t="s">
        <v>631</v>
      </c>
      <c r="F531" s="67">
        <v>1</v>
      </c>
      <c r="G531" s="39">
        <v>0</v>
      </c>
      <c r="H531" s="39">
        <v>0</v>
      </c>
    </row>
    <row r="532" spans="1:8" ht="35.1" customHeight="1" x14ac:dyDescent="0.25">
      <c r="A532" s="64"/>
      <c r="B532" s="67"/>
      <c r="C532" s="67"/>
      <c r="D532" s="67"/>
      <c r="E532" s="67"/>
      <c r="F532" s="67"/>
      <c r="G532" s="39">
        <v>0</v>
      </c>
      <c r="H532" s="39">
        <v>0</v>
      </c>
    </row>
    <row r="533" spans="1:8" ht="35.1" customHeight="1" x14ac:dyDescent="0.25">
      <c r="A533" s="64" t="s">
        <v>634</v>
      </c>
      <c r="B533" s="67" t="s">
        <v>635</v>
      </c>
      <c r="C533" s="67" t="s">
        <v>125</v>
      </c>
      <c r="D533" s="67" t="s">
        <v>111</v>
      </c>
      <c r="E533" s="67" t="s">
        <v>631</v>
      </c>
      <c r="F533" s="67">
        <v>1</v>
      </c>
      <c r="G533" s="39"/>
      <c r="H533" s="39"/>
    </row>
    <row r="534" spans="1:8" ht="35.1" customHeight="1" x14ac:dyDescent="0.25">
      <c r="A534" s="64"/>
      <c r="B534" s="67"/>
      <c r="C534" s="67"/>
      <c r="D534" s="67"/>
      <c r="E534" s="67"/>
      <c r="F534" s="67"/>
      <c r="G534" s="39">
        <v>0</v>
      </c>
      <c r="H534" s="39">
        <v>0</v>
      </c>
    </row>
    <row r="535" spans="1:8" ht="35.1" customHeight="1" x14ac:dyDescent="0.25">
      <c r="A535" s="64" t="s">
        <v>636</v>
      </c>
      <c r="B535" s="67" t="s">
        <v>637</v>
      </c>
      <c r="C535" s="67" t="s">
        <v>125</v>
      </c>
      <c r="D535" s="67" t="s">
        <v>111</v>
      </c>
      <c r="E535" s="67" t="s">
        <v>631</v>
      </c>
      <c r="F535" s="67">
        <v>1</v>
      </c>
      <c r="G535" s="40"/>
      <c r="H535" s="40"/>
    </row>
    <row r="536" spans="1:8" ht="35.1" customHeight="1" x14ac:dyDescent="0.25">
      <c r="A536" s="64"/>
      <c r="B536" s="67"/>
      <c r="C536" s="67"/>
      <c r="D536" s="67"/>
      <c r="E536" s="67"/>
      <c r="F536" s="67"/>
      <c r="G536" s="40">
        <v>0</v>
      </c>
      <c r="H536" s="40">
        <v>0</v>
      </c>
    </row>
    <row r="537" spans="1:8" ht="35.1" customHeight="1" x14ac:dyDescent="0.25">
      <c r="A537" s="64" t="s">
        <v>638</v>
      </c>
      <c r="B537" s="67" t="s">
        <v>639</v>
      </c>
      <c r="C537" s="67" t="s">
        <v>125</v>
      </c>
      <c r="D537" s="67" t="s">
        <v>111</v>
      </c>
      <c r="E537" s="67" t="s">
        <v>631</v>
      </c>
      <c r="F537" s="67">
        <v>1</v>
      </c>
      <c r="G537" s="40"/>
      <c r="H537" s="40"/>
    </row>
    <row r="538" spans="1:8" ht="35.1" customHeight="1" x14ac:dyDescent="0.25">
      <c r="A538" s="64"/>
      <c r="B538" s="67"/>
      <c r="C538" s="67"/>
      <c r="D538" s="67"/>
      <c r="E538" s="67"/>
      <c r="F538" s="67"/>
      <c r="G538" s="40">
        <v>477</v>
      </c>
      <c r="H538" s="40">
        <v>0</v>
      </c>
    </row>
    <row r="539" spans="1:8" ht="35.1" customHeight="1" x14ac:dyDescent="0.25">
      <c r="A539" s="64" t="s">
        <v>640</v>
      </c>
      <c r="B539" s="67" t="s">
        <v>641</v>
      </c>
      <c r="C539" s="67" t="s">
        <v>125</v>
      </c>
      <c r="D539" s="67" t="s">
        <v>111</v>
      </c>
      <c r="E539" s="67" t="s">
        <v>631</v>
      </c>
      <c r="F539" s="70">
        <v>1</v>
      </c>
      <c r="G539" s="40"/>
      <c r="H539" s="40"/>
    </row>
    <row r="540" spans="1:8" ht="35.1" customHeight="1" x14ac:dyDescent="0.25">
      <c r="A540" s="64"/>
      <c r="B540" s="67"/>
      <c r="C540" s="67"/>
      <c r="D540" s="67"/>
      <c r="E540" s="67"/>
      <c r="F540" s="70"/>
      <c r="G540" s="40">
        <v>0</v>
      </c>
      <c r="H540" s="40">
        <v>0</v>
      </c>
    </row>
    <row r="541" spans="1:8" ht="35.1" customHeight="1" x14ac:dyDescent="0.25">
      <c r="A541" s="64" t="s">
        <v>642</v>
      </c>
      <c r="B541" s="67" t="s">
        <v>643</v>
      </c>
      <c r="C541" s="67" t="s">
        <v>114</v>
      </c>
      <c r="D541" s="67" t="s">
        <v>115</v>
      </c>
      <c r="E541" s="67" t="s">
        <v>631</v>
      </c>
      <c r="F541" s="70">
        <v>1</v>
      </c>
      <c r="G541" s="40"/>
      <c r="H541" s="40"/>
    </row>
    <row r="542" spans="1:8" ht="35.1" customHeight="1" x14ac:dyDescent="0.25">
      <c r="A542" s="64"/>
      <c r="B542" s="67"/>
      <c r="C542" s="67"/>
      <c r="D542" s="67"/>
      <c r="E542" s="67"/>
      <c r="F542" s="70"/>
      <c r="G542" s="40">
        <v>971</v>
      </c>
      <c r="H542" s="40">
        <v>0</v>
      </c>
    </row>
    <row r="543" spans="1:8" ht="35.1" customHeight="1" x14ac:dyDescent="0.25">
      <c r="A543" s="64" t="s">
        <v>644</v>
      </c>
      <c r="B543" s="67" t="s">
        <v>645</v>
      </c>
      <c r="C543" s="67" t="s">
        <v>114</v>
      </c>
      <c r="D543" s="67" t="s">
        <v>115</v>
      </c>
      <c r="E543" s="67" t="s">
        <v>631</v>
      </c>
      <c r="F543" s="70">
        <v>1</v>
      </c>
      <c r="G543" s="40"/>
      <c r="H543" s="40"/>
    </row>
    <row r="544" spans="1:8" ht="35.1" customHeight="1" x14ac:dyDescent="0.25">
      <c r="A544" s="64"/>
      <c r="B544" s="67"/>
      <c r="C544" s="67"/>
      <c r="D544" s="67"/>
      <c r="E544" s="67"/>
      <c r="F544" s="70"/>
      <c r="G544" s="40">
        <v>0</v>
      </c>
      <c r="H544" s="40">
        <v>0</v>
      </c>
    </row>
    <row r="545" spans="1:8" ht="35.1" customHeight="1" x14ac:dyDescent="0.25">
      <c r="A545" s="64" t="s">
        <v>646</v>
      </c>
      <c r="B545" s="67" t="s">
        <v>647</v>
      </c>
      <c r="C545" s="67" t="s">
        <v>114</v>
      </c>
      <c r="D545" s="67" t="s">
        <v>115</v>
      </c>
      <c r="E545" s="67" t="s">
        <v>631</v>
      </c>
      <c r="F545" s="70">
        <v>1</v>
      </c>
      <c r="G545" s="40"/>
      <c r="H545" s="40"/>
    </row>
    <row r="546" spans="1:8" ht="35.1" customHeight="1" x14ac:dyDescent="0.25">
      <c r="A546" s="64"/>
      <c r="B546" s="67"/>
      <c r="C546" s="67"/>
      <c r="D546" s="67"/>
      <c r="E546" s="67"/>
      <c r="F546" s="70"/>
      <c r="G546" s="40">
        <v>0</v>
      </c>
      <c r="H546" s="40">
        <v>0</v>
      </c>
    </row>
    <row r="547" spans="1:8" ht="35.1" customHeight="1" x14ac:dyDescent="0.25">
      <c r="A547" s="64" t="s">
        <v>648</v>
      </c>
      <c r="B547" s="67" t="s">
        <v>649</v>
      </c>
      <c r="C547" s="67" t="s">
        <v>114</v>
      </c>
      <c r="D547" s="67" t="s">
        <v>115</v>
      </c>
      <c r="E547" s="67" t="s">
        <v>631</v>
      </c>
      <c r="F547" s="70">
        <v>1</v>
      </c>
      <c r="G547" s="40"/>
      <c r="H547" s="40"/>
    </row>
    <row r="548" spans="1:8" ht="35.1" customHeight="1" x14ac:dyDescent="0.25">
      <c r="A548" s="64"/>
      <c r="B548" s="67"/>
      <c r="C548" s="67"/>
      <c r="D548" s="67"/>
      <c r="E548" s="67"/>
      <c r="F548" s="70"/>
      <c r="G548" s="40">
        <v>707</v>
      </c>
      <c r="H548" s="40">
        <v>0</v>
      </c>
    </row>
    <row r="549" spans="1:8" ht="15" customHeight="1" x14ac:dyDescent="0.25">
      <c r="A549" s="64" t="s">
        <v>650</v>
      </c>
      <c r="B549" s="67" t="s">
        <v>651</v>
      </c>
      <c r="C549" s="67" t="s">
        <v>652</v>
      </c>
      <c r="D549" s="67" t="s">
        <v>653</v>
      </c>
      <c r="E549" s="67" t="s">
        <v>631</v>
      </c>
      <c r="F549" s="70">
        <v>1</v>
      </c>
      <c r="G549" s="40"/>
      <c r="H549" s="40"/>
    </row>
    <row r="550" spans="1:8" ht="71.25" customHeight="1" x14ac:dyDescent="0.25">
      <c r="A550" s="64"/>
      <c r="B550" s="67"/>
      <c r="C550" s="67"/>
      <c r="D550" s="67"/>
      <c r="E550" s="67"/>
      <c r="F550" s="70"/>
      <c r="G550" s="40">
        <v>0</v>
      </c>
      <c r="H550" s="40">
        <v>0</v>
      </c>
    </row>
    <row r="551" spans="1:8" ht="35.1" customHeight="1" x14ac:dyDescent="0.25">
      <c r="A551" s="64" t="s">
        <v>654</v>
      </c>
      <c r="B551" s="67" t="s">
        <v>645</v>
      </c>
      <c r="C551" s="67" t="s">
        <v>561</v>
      </c>
      <c r="D551" s="67" t="s">
        <v>655</v>
      </c>
      <c r="E551" s="67" t="s">
        <v>631</v>
      </c>
      <c r="F551" s="70">
        <v>1</v>
      </c>
      <c r="G551" s="40"/>
      <c r="H551" s="40"/>
    </row>
    <row r="552" spans="1:8" ht="35.1" customHeight="1" x14ac:dyDescent="0.25">
      <c r="A552" s="64"/>
      <c r="B552" s="67"/>
      <c r="C552" s="67"/>
      <c r="D552" s="67"/>
      <c r="E552" s="67"/>
      <c r="F552" s="70"/>
      <c r="G552" s="40">
        <v>0</v>
      </c>
      <c r="H552" s="40">
        <v>0</v>
      </c>
    </row>
    <row r="553" spans="1:8" ht="35.1" customHeight="1" x14ac:dyDescent="0.25">
      <c r="A553" s="64" t="s">
        <v>656</v>
      </c>
      <c r="B553" s="67" t="s">
        <v>657</v>
      </c>
      <c r="C553" s="67" t="s">
        <v>561</v>
      </c>
      <c r="D553" s="67" t="s">
        <v>655</v>
      </c>
      <c r="E553" s="67" t="s">
        <v>631</v>
      </c>
      <c r="F553" s="70">
        <v>1</v>
      </c>
      <c r="G553" s="40"/>
      <c r="H553" s="40"/>
    </row>
    <row r="554" spans="1:8" ht="35.1" customHeight="1" x14ac:dyDescent="0.25">
      <c r="A554" s="64"/>
      <c r="B554" s="67"/>
      <c r="C554" s="67"/>
      <c r="D554" s="67"/>
      <c r="E554" s="67"/>
      <c r="F554" s="70"/>
      <c r="G554" s="40">
        <v>0</v>
      </c>
      <c r="H554" s="40">
        <v>0</v>
      </c>
    </row>
    <row r="555" spans="1:8" ht="71.25" customHeight="1" x14ac:dyDescent="0.25">
      <c r="A555" s="64" t="s">
        <v>658</v>
      </c>
      <c r="B555" s="67" t="s">
        <v>659</v>
      </c>
      <c r="C555" s="67" t="s">
        <v>561</v>
      </c>
      <c r="D555" s="67" t="s">
        <v>655</v>
      </c>
      <c r="E555" s="67" t="s">
        <v>631</v>
      </c>
      <c r="F555" s="70">
        <v>1</v>
      </c>
      <c r="G555" s="40">
        <v>907</v>
      </c>
      <c r="H555" s="40">
        <v>0</v>
      </c>
    </row>
    <row r="556" spans="1:8" x14ac:dyDescent="0.25">
      <c r="A556" s="64"/>
      <c r="B556" s="67"/>
      <c r="C556" s="67"/>
      <c r="D556" s="67"/>
      <c r="E556" s="67"/>
      <c r="F556" s="70"/>
      <c r="G556" s="40"/>
      <c r="H556" s="40"/>
    </row>
    <row r="557" spans="1:8" ht="35.1" customHeight="1" x14ac:dyDescent="0.25">
      <c r="A557" s="64" t="s">
        <v>660</v>
      </c>
      <c r="B557" s="67" t="s">
        <v>661</v>
      </c>
      <c r="C557" s="67" t="s">
        <v>561</v>
      </c>
      <c r="D557" s="67" t="s">
        <v>655</v>
      </c>
      <c r="E557" s="67" t="s">
        <v>631</v>
      </c>
      <c r="F557" s="70">
        <v>1</v>
      </c>
      <c r="G557" s="40"/>
      <c r="H557" s="40"/>
    </row>
    <row r="558" spans="1:8" ht="35.1" customHeight="1" x14ac:dyDescent="0.25">
      <c r="A558" s="64"/>
      <c r="B558" s="67"/>
      <c r="C558" s="67"/>
      <c r="D558" s="67"/>
      <c r="E558" s="67"/>
      <c r="F558" s="70"/>
      <c r="G558" s="40">
        <v>0</v>
      </c>
      <c r="H558" s="40">
        <v>0</v>
      </c>
    </row>
    <row r="559" spans="1:8" ht="42.75" x14ac:dyDescent="0.25">
      <c r="A559" s="67" t="s">
        <v>662</v>
      </c>
      <c r="B559" s="5" t="s">
        <v>663</v>
      </c>
      <c r="C559" s="5" t="s">
        <v>125</v>
      </c>
      <c r="D559" s="5" t="s">
        <v>664</v>
      </c>
      <c r="E559" s="2" t="s">
        <v>665</v>
      </c>
      <c r="F559" s="5" t="s">
        <v>666</v>
      </c>
      <c r="G559" s="41" t="s">
        <v>667</v>
      </c>
      <c r="H559" s="12" t="s">
        <v>668</v>
      </c>
    </row>
    <row r="560" spans="1:8" ht="42.75" x14ac:dyDescent="0.25">
      <c r="A560" s="67"/>
      <c r="B560" s="5" t="s">
        <v>669</v>
      </c>
      <c r="C560" s="5" t="s">
        <v>125</v>
      </c>
      <c r="D560" s="5" t="s">
        <v>664</v>
      </c>
      <c r="E560" s="2" t="s">
        <v>665</v>
      </c>
      <c r="F560" s="5" t="s">
        <v>670</v>
      </c>
      <c r="G560" s="41" t="s">
        <v>667</v>
      </c>
      <c r="H560" s="12" t="s">
        <v>668</v>
      </c>
    </row>
    <row r="561" spans="1:8" ht="42.75" x14ac:dyDescent="0.25">
      <c r="A561" s="67"/>
      <c r="B561" s="5" t="s">
        <v>671</v>
      </c>
      <c r="C561" s="5" t="s">
        <v>125</v>
      </c>
      <c r="D561" s="5" t="s">
        <v>664</v>
      </c>
      <c r="E561" s="2" t="s">
        <v>665</v>
      </c>
      <c r="F561" s="5" t="s">
        <v>672</v>
      </c>
      <c r="G561" s="41" t="s">
        <v>667</v>
      </c>
      <c r="H561" s="12" t="s">
        <v>668</v>
      </c>
    </row>
    <row r="562" spans="1:8" ht="42.75" x14ac:dyDescent="0.25">
      <c r="A562" s="67"/>
      <c r="B562" s="5" t="s">
        <v>61</v>
      </c>
      <c r="C562" s="5" t="s">
        <v>125</v>
      </c>
      <c r="D562" s="5" t="s">
        <v>664</v>
      </c>
      <c r="E562" s="2" t="s">
        <v>665</v>
      </c>
      <c r="F562" s="5" t="s">
        <v>673</v>
      </c>
      <c r="G562" s="41" t="s">
        <v>674</v>
      </c>
      <c r="H562" s="12" t="s">
        <v>675</v>
      </c>
    </row>
    <row r="563" spans="1:8" ht="42.75" x14ac:dyDescent="0.25">
      <c r="A563" s="67"/>
      <c r="B563" s="5" t="s">
        <v>676</v>
      </c>
      <c r="C563" s="5" t="s">
        <v>125</v>
      </c>
      <c r="D563" s="5" t="s">
        <v>664</v>
      </c>
      <c r="E563" s="2" t="s">
        <v>665</v>
      </c>
      <c r="F563" s="5" t="s">
        <v>677</v>
      </c>
      <c r="G563" s="41" t="s">
        <v>678</v>
      </c>
      <c r="H563" s="12" t="s">
        <v>679</v>
      </c>
    </row>
    <row r="564" spans="1:8" ht="42.75" x14ac:dyDescent="0.25">
      <c r="A564" s="64" t="s">
        <v>680</v>
      </c>
      <c r="B564" s="5" t="s">
        <v>681</v>
      </c>
      <c r="C564" s="5" t="s">
        <v>682</v>
      </c>
      <c r="D564" s="5" t="s">
        <v>683</v>
      </c>
      <c r="E564" s="2" t="s">
        <v>665</v>
      </c>
      <c r="F564" s="5" t="s">
        <v>684</v>
      </c>
      <c r="G564" s="41" t="s">
        <v>685</v>
      </c>
      <c r="H564" s="12" t="s">
        <v>686</v>
      </c>
    </row>
    <row r="565" spans="1:8" ht="42.75" x14ac:dyDescent="0.25">
      <c r="A565" s="73"/>
      <c r="B565" s="5" t="s">
        <v>687</v>
      </c>
      <c r="C565" s="5" t="s">
        <v>682</v>
      </c>
      <c r="D565" s="5" t="s">
        <v>683</v>
      </c>
      <c r="E565" s="2" t="s">
        <v>665</v>
      </c>
      <c r="F565" s="5" t="s">
        <v>688</v>
      </c>
      <c r="G565" s="41" t="s">
        <v>689</v>
      </c>
      <c r="H565" s="12" t="s">
        <v>686</v>
      </c>
    </row>
    <row r="566" spans="1:8" ht="42.75" x14ac:dyDescent="0.25">
      <c r="A566" s="73"/>
      <c r="B566" s="5" t="s">
        <v>546</v>
      </c>
      <c r="C566" s="5" t="s">
        <v>682</v>
      </c>
      <c r="D566" s="5" t="s">
        <v>683</v>
      </c>
      <c r="E566" s="2" t="s">
        <v>665</v>
      </c>
      <c r="F566" s="5" t="s">
        <v>690</v>
      </c>
      <c r="G566" s="41" t="s">
        <v>685</v>
      </c>
      <c r="H566" s="12" t="s">
        <v>686</v>
      </c>
    </row>
    <row r="567" spans="1:8" ht="42.75" x14ac:dyDescent="0.25">
      <c r="A567" s="73"/>
      <c r="B567" s="5" t="s">
        <v>1705</v>
      </c>
      <c r="C567" s="5" t="s">
        <v>1705</v>
      </c>
      <c r="D567" s="5" t="s">
        <v>1705</v>
      </c>
      <c r="E567" s="2" t="s">
        <v>665</v>
      </c>
      <c r="F567" s="5" t="s">
        <v>460</v>
      </c>
      <c r="G567" s="41" t="s">
        <v>691</v>
      </c>
      <c r="H567" s="12" t="s">
        <v>692</v>
      </c>
    </row>
    <row r="568" spans="1:8" ht="42.75" x14ac:dyDescent="0.25">
      <c r="A568" s="2" t="s">
        <v>693</v>
      </c>
      <c r="B568" s="5" t="s">
        <v>694</v>
      </c>
      <c r="C568" s="5" t="s">
        <v>561</v>
      </c>
      <c r="D568" s="5" t="s">
        <v>695</v>
      </c>
      <c r="E568" s="2" t="s">
        <v>665</v>
      </c>
      <c r="F568" s="5" t="s">
        <v>696</v>
      </c>
      <c r="G568" s="41" t="s">
        <v>697</v>
      </c>
      <c r="H568" s="12" t="s">
        <v>692</v>
      </c>
    </row>
    <row r="569" spans="1:8" ht="57" x14ac:dyDescent="0.25">
      <c r="A569" s="2" t="s">
        <v>698</v>
      </c>
      <c r="B569" s="5" t="s">
        <v>699</v>
      </c>
      <c r="C569" s="5" t="s">
        <v>529</v>
      </c>
      <c r="D569" s="5" t="s">
        <v>700</v>
      </c>
      <c r="E569" s="2" t="s">
        <v>665</v>
      </c>
      <c r="F569" s="5" t="s">
        <v>701</v>
      </c>
      <c r="G569" s="41" t="s">
        <v>702</v>
      </c>
      <c r="H569" s="12" t="s">
        <v>703</v>
      </c>
    </row>
    <row r="570" spans="1:8" ht="71.25" x14ac:dyDescent="0.25">
      <c r="A570" s="5" t="s">
        <v>704</v>
      </c>
      <c r="B570" s="5" t="s">
        <v>705</v>
      </c>
      <c r="C570" s="5" t="s">
        <v>487</v>
      </c>
      <c r="D570" s="5" t="s">
        <v>706</v>
      </c>
      <c r="E570" s="2" t="s">
        <v>665</v>
      </c>
      <c r="F570" s="5" t="s">
        <v>707</v>
      </c>
      <c r="G570" s="41" t="s">
        <v>702</v>
      </c>
      <c r="H570" s="12" t="s">
        <v>692</v>
      </c>
    </row>
    <row r="571" spans="1:8" ht="42.75" x14ac:dyDescent="0.25">
      <c r="A571" s="5" t="s">
        <v>708</v>
      </c>
      <c r="B571" s="5" t="s">
        <v>709</v>
      </c>
      <c r="C571" s="5" t="s">
        <v>529</v>
      </c>
      <c r="D571" s="5" t="s">
        <v>710</v>
      </c>
      <c r="E571" s="2" t="s">
        <v>665</v>
      </c>
      <c r="F571" s="5" t="s">
        <v>711</v>
      </c>
      <c r="G571" s="41" t="s">
        <v>702</v>
      </c>
      <c r="H571" s="12" t="s">
        <v>692</v>
      </c>
    </row>
    <row r="572" spans="1:8" ht="42.75" x14ac:dyDescent="0.25">
      <c r="A572" s="64" t="s">
        <v>712</v>
      </c>
      <c r="B572" s="5" t="s">
        <v>713</v>
      </c>
      <c r="C572" s="5" t="s">
        <v>714</v>
      </c>
      <c r="D572" s="5" t="s">
        <v>715</v>
      </c>
      <c r="E572" s="2" t="s">
        <v>665</v>
      </c>
      <c r="F572" s="5" t="s">
        <v>716</v>
      </c>
      <c r="G572" s="41" t="s">
        <v>702</v>
      </c>
      <c r="H572" s="12" t="s">
        <v>717</v>
      </c>
    </row>
    <row r="573" spans="1:8" ht="42.75" x14ac:dyDescent="0.25">
      <c r="A573" s="73"/>
      <c r="B573" s="5" t="s">
        <v>718</v>
      </c>
      <c r="C573" s="5" t="s">
        <v>714</v>
      </c>
      <c r="D573" s="5" t="s">
        <v>715</v>
      </c>
      <c r="E573" s="2" t="s">
        <v>665</v>
      </c>
      <c r="F573" s="5" t="s">
        <v>716</v>
      </c>
      <c r="G573" s="41" t="s">
        <v>702</v>
      </c>
      <c r="H573" s="12" t="s">
        <v>692</v>
      </c>
    </row>
    <row r="574" spans="1:8" ht="42.75" x14ac:dyDescent="0.25">
      <c r="A574" s="73"/>
      <c r="B574" s="5" t="s">
        <v>719</v>
      </c>
      <c r="C574" s="5" t="s">
        <v>714</v>
      </c>
      <c r="D574" s="5" t="s">
        <v>715</v>
      </c>
      <c r="E574" s="2" t="s">
        <v>665</v>
      </c>
      <c r="F574" s="5" t="s">
        <v>716</v>
      </c>
      <c r="G574" s="41" t="s">
        <v>702</v>
      </c>
      <c r="H574" s="12" t="s">
        <v>692</v>
      </c>
    </row>
    <row r="575" spans="1:8" ht="42.75" x14ac:dyDescent="0.25">
      <c r="A575" s="64" t="s">
        <v>720</v>
      </c>
      <c r="B575" s="5" t="s">
        <v>721</v>
      </c>
      <c r="C575" s="5" t="s">
        <v>652</v>
      </c>
      <c r="D575" s="5" t="s">
        <v>722</v>
      </c>
      <c r="E575" s="2" t="s">
        <v>665</v>
      </c>
      <c r="F575" s="5" t="s">
        <v>723</v>
      </c>
      <c r="G575" s="41" t="s">
        <v>702</v>
      </c>
      <c r="H575" s="12" t="s">
        <v>692</v>
      </c>
    </row>
    <row r="576" spans="1:8" ht="42.75" x14ac:dyDescent="0.25">
      <c r="A576" s="73"/>
      <c r="B576" s="5" t="s">
        <v>724</v>
      </c>
      <c r="C576" s="5" t="s">
        <v>652</v>
      </c>
      <c r="D576" s="5" t="s">
        <v>722</v>
      </c>
      <c r="E576" s="2" t="s">
        <v>665</v>
      </c>
      <c r="F576" s="5" t="s">
        <v>723</v>
      </c>
      <c r="G576" s="41" t="s">
        <v>702</v>
      </c>
      <c r="H576" s="12" t="s">
        <v>692</v>
      </c>
    </row>
    <row r="577" spans="1:8" x14ac:dyDescent="0.25">
      <c r="A577" s="73" t="s">
        <v>725</v>
      </c>
      <c r="B577" s="83" t="s">
        <v>726</v>
      </c>
      <c r="C577" s="73" t="s">
        <v>168</v>
      </c>
      <c r="D577" s="73" t="s">
        <v>111</v>
      </c>
      <c r="E577" s="64" t="s">
        <v>727</v>
      </c>
      <c r="F577" s="73" t="s">
        <v>728</v>
      </c>
      <c r="G577" s="42">
        <v>0</v>
      </c>
      <c r="H577" s="42">
        <v>0</v>
      </c>
    </row>
    <row r="578" spans="1:8" x14ac:dyDescent="0.25">
      <c r="A578" s="73"/>
      <c r="B578" s="83"/>
      <c r="C578" s="73"/>
      <c r="D578" s="73"/>
      <c r="E578" s="73"/>
      <c r="F578" s="73"/>
      <c r="G578" s="42">
        <v>0</v>
      </c>
      <c r="H578" s="42">
        <v>0</v>
      </c>
    </row>
    <row r="579" spans="1:8" x14ac:dyDescent="0.25">
      <c r="A579" s="73"/>
      <c r="B579" s="83"/>
      <c r="C579" s="73"/>
      <c r="D579" s="73"/>
      <c r="E579" s="73"/>
      <c r="F579" s="73"/>
      <c r="G579" s="43"/>
      <c r="H579" s="42">
        <v>0</v>
      </c>
    </row>
    <row r="580" spans="1:8" x14ac:dyDescent="0.25">
      <c r="A580" s="73" t="s">
        <v>1705</v>
      </c>
      <c r="B580" s="83" t="s">
        <v>729</v>
      </c>
      <c r="C580" s="73" t="s">
        <v>730</v>
      </c>
      <c r="D580" s="73" t="s">
        <v>731</v>
      </c>
      <c r="E580" s="64" t="s">
        <v>727</v>
      </c>
      <c r="F580" s="73" t="s">
        <v>522</v>
      </c>
      <c r="G580" s="42">
        <v>0</v>
      </c>
      <c r="H580" s="42">
        <v>0</v>
      </c>
    </row>
    <row r="581" spans="1:8" x14ac:dyDescent="0.25">
      <c r="A581" s="73"/>
      <c r="B581" s="83"/>
      <c r="C581" s="73"/>
      <c r="D581" s="73"/>
      <c r="E581" s="73"/>
      <c r="F581" s="73"/>
      <c r="G581" s="42">
        <v>0</v>
      </c>
      <c r="H581" s="42">
        <v>0</v>
      </c>
    </row>
    <row r="582" spans="1:8" x14ac:dyDescent="0.25">
      <c r="A582" s="73"/>
      <c r="B582" s="83"/>
      <c r="C582" s="73"/>
      <c r="D582" s="73"/>
      <c r="E582" s="73"/>
      <c r="F582" s="73"/>
      <c r="G582" s="43"/>
      <c r="H582" s="42">
        <v>0</v>
      </c>
    </row>
    <row r="583" spans="1:8" x14ac:dyDescent="0.25">
      <c r="A583" s="73" t="s">
        <v>1705</v>
      </c>
      <c r="B583" s="83" t="s">
        <v>732</v>
      </c>
      <c r="C583" s="73" t="s">
        <v>92</v>
      </c>
      <c r="D583" s="73" t="s">
        <v>733</v>
      </c>
      <c r="E583" s="64" t="s">
        <v>727</v>
      </c>
      <c r="F583" s="73" t="s">
        <v>522</v>
      </c>
      <c r="G583" s="42">
        <v>0</v>
      </c>
      <c r="H583" s="42">
        <v>0</v>
      </c>
    </row>
    <row r="584" spans="1:8" x14ac:dyDescent="0.25">
      <c r="A584" s="73"/>
      <c r="B584" s="83"/>
      <c r="C584" s="73"/>
      <c r="D584" s="73"/>
      <c r="E584" s="73"/>
      <c r="F584" s="73"/>
      <c r="G584" s="42">
        <v>0</v>
      </c>
      <c r="H584" s="42">
        <v>0</v>
      </c>
    </row>
    <row r="585" spans="1:8" x14ac:dyDescent="0.25">
      <c r="A585" s="73"/>
      <c r="B585" s="83"/>
      <c r="C585" s="73"/>
      <c r="D585" s="73"/>
      <c r="E585" s="73"/>
      <c r="F585" s="73"/>
      <c r="G585" s="43"/>
      <c r="H585" s="42">
        <v>0</v>
      </c>
    </row>
    <row r="586" spans="1:8" x14ac:dyDescent="0.25">
      <c r="A586" s="73" t="s">
        <v>725</v>
      </c>
      <c r="B586" s="83" t="s">
        <v>734</v>
      </c>
      <c r="C586" s="73" t="s">
        <v>168</v>
      </c>
      <c r="D586" s="73" t="s">
        <v>111</v>
      </c>
      <c r="E586" s="64" t="s">
        <v>727</v>
      </c>
      <c r="F586" s="73" t="s">
        <v>735</v>
      </c>
      <c r="G586" s="42">
        <v>0</v>
      </c>
      <c r="H586" s="42">
        <v>0</v>
      </c>
    </row>
    <row r="587" spans="1:8" x14ac:dyDescent="0.25">
      <c r="A587" s="73"/>
      <c r="B587" s="83"/>
      <c r="C587" s="73"/>
      <c r="D587" s="73"/>
      <c r="E587" s="73"/>
      <c r="F587" s="73"/>
      <c r="G587" s="42">
        <v>0</v>
      </c>
      <c r="H587" s="42">
        <v>0</v>
      </c>
    </row>
    <row r="588" spans="1:8" x14ac:dyDescent="0.25">
      <c r="A588" s="73"/>
      <c r="B588" s="83"/>
      <c r="C588" s="73"/>
      <c r="D588" s="73"/>
      <c r="E588" s="73"/>
      <c r="F588" s="73"/>
      <c r="G588" s="43"/>
      <c r="H588" s="42">
        <v>0</v>
      </c>
    </row>
    <row r="589" spans="1:8" x14ac:dyDescent="0.25">
      <c r="A589" s="73" t="s">
        <v>1705</v>
      </c>
      <c r="B589" s="83" t="s">
        <v>736</v>
      </c>
      <c r="C589" s="73" t="s">
        <v>737</v>
      </c>
      <c r="D589" s="73" t="s">
        <v>738</v>
      </c>
      <c r="E589" s="64" t="s">
        <v>727</v>
      </c>
      <c r="F589" s="73" t="s">
        <v>739</v>
      </c>
      <c r="G589" s="42">
        <v>0</v>
      </c>
      <c r="H589" s="42">
        <v>5219</v>
      </c>
    </row>
    <row r="590" spans="1:8" x14ac:dyDescent="0.25">
      <c r="A590" s="73"/>
      <c r="B590" s="83"/>
      <c r="C590" s="73"/>
      <c r="D590" s="73"/>
      <c r="E590" s="73"/>
      <c r="F590" s="73"/>
      <c r="G590" s="42">
        <v>0</v>
      </c>
      <c r="H590" s="42">
        <v>0</v>
      </c>
    </row>
    <row r="591" spans="1:8" x14ac:dyDescent="0.25">
      <c r="A591" s="73"/>
      <c r="B591" s="83"/>
      <c r="C591" s="73"/>
      <c r="D591" s="73"/>
      <c r="E591" s="73"/>
      <c r="F591" s="73"/>
      <c r="G591" s="43"/>
      <c r="H591" s="42">
        <v>0</v>
      </c>
    </row>
    <row r="592" spans="1:8" x14ac:dyDescent="0.25">
      <c r="A592" s="73" t="s">
        <v>725</v>
      </c>
      <c r="B592" s="83" t="s">
        <v>740</v>
      </c>
      <c r="C592" s="73" t="s">
        <v>168</v>
      </c>
      <c r="D592" s="73" t="s">
        <v>111</v>
      </c>
      <c r="E592" s="64" t="s">
        <v>727</v>
      </c>
      <c r="F592" s="73" t="s">
        <v>741</v>
      </c>
      <c r="G592" s="42">
        <v>0</v>
      </c>
      <c r="H592" s="42">
        <v>0</v>
      </c>
    </row>
    <row r="593" spans="1:8" x14ac:dyDescent="0.25">
      <c r="A593" s="73"/>
      <c r="B593" s="83"/>
      <c r="C593" s="73"/>
      <c r="D593" s="73"/>
      <c r="E593" s="73"/>
      <c r="F593" s="73"/>
      <c r="G593" s="42">
        <v>0</v>
      </c>
      <c r="H593" s="42">
        <v>0</v>
      </c>
    </row>
    <row r="594" spans="1:8" x14ac:dyDescent="0.25">
      <c r="A594" s="73"/>
      <c r="B594" s="83"/>
      <c r="C594" s="73"/>
      <c r="D594" s="73"/>
      <c r="E594" s="73"/>
      <c r="F594" s="73"/>
      <c r="G594" s="43"/>
      <c r="H594" s="42">
        <v>0</v>
      </c>
    </row>
    <row r="595" spans="1:8" x14ac:dyDescent="0.25">
      <c r="A595" s="73" t="s">
        <v>1705</v>
      </c>
      <c r="B595" s="83" t="s">
        <v>742</v>
      </c>
      <c r="C595" s="73" t="s">
        <v>743</v>
      </c>
      <c r="D595" s="73" t="s">
        <v>744</v>
      </c>
      <c r="E595" s="64" t="s">
        <v>727</v>
      </c>
      <c r="F595" s="73" t="s">
        <v>67</v>
      </c>
      <c r="G595" s="42">
        <v>0</v>
      </c>
      <c r="H595" s="42">
        <v>0</v>
      </c>
    </row>
    <row r="596" spans="1:8" x14ac:dyDescent="0.25">
      <c r="A596" s="73"/>
      <c r="B596" s="83"/>
      <c r="C596" s="73"/>
      <c r="D596" s="73"/>
      <c r="E596" s="73"/>
      <c r="F596" s="73"/>
      <c r="G596" s="42">
        <v>0</v>
      </c>
      <c r="H596" s="42">
        <v>0</v>
      </c>
    </row>
    <row r="597" spans="1:8" x14ac:dyDescent="0.25">
      <c r="A597" s="73"/>
      <c r="B597" s="83"/>
      <c r="C597" s="73"/>
      <c r="D597" s="73"/>
      <c r="E597" s="73"/>
      <c r="F597" s="73"/>
      <c r="G597" s="43"/>
      <c r="H597" s="42">
        <v>0</v>
      </c>
    </row>
    <row r="598" spans="1:8" ht="24.95" customHeight="1" x14ac:dyDescent="0.25">
      <c r="A598" s="73" t="s">
        <v>1705</v>
      </c>
      <c r="B598" s="83" t="s">
        <v>746</v>
      </c>
      <c r="C598" s="73" t="s">
        <v>745</v>
      </c>
      <c r="D598" s="73" t="s">
        <v>745</v>
      </c>
      <c r="E598" s="64" t="s">
        <v>727</v>
      </c>
      <c r="F598" s="73" t="s">
        <v>142</v>
      </c>
      <c r="G598" s="42">
        <v>0</v>
      </c>
      <c r="H598" s="42">
        <v>0</v>
      </c>
    </row>
    <row r="599" spans="1:8" ht="24.95" customHeight="1" x14ac:dyDescent="0.25">
      <c r="A599" s="73"/>
      <c r="B599" s="83"/>
      <c r="C599" s="73"/>
      <c r="D599" s="73"/>
      <c r="E599" s="73"/>
      <c r="F599" s="73"/>
      <c r="G599" s="42">
        <v>0</v>
      </c>
      <c r="H599" s="42">
        <v>0</v>
      </c>
    </row>
    <row r="600" spans="1:8" ht="24.95" customHeight="1" x14ac:dyDescent="0.25">
      <c r="A600" s="73"/>
      <c r="B600" s="83"/>
      <c r="C600" s="73"/>
      <c r="D600" s="73"/>
      <c r="E600" s="73"/>
      <c r="F600" s="73"/>
      <c r="G600" s="43"/>
      <c r="H600" s="42">
        <v>0</v>
      </c>
    </row>
    <row r="601" spans="1:8" x14ac:dyDescent="0.25">
      <c r="A601" s="73" t="s">
        <v>725</v>
      </c>
      <c r="B601" s="83" t="s">
        <v>747</v>
      </c>
      <c r="C601" s="73" t="s">
        <v>168</v>
      </c>
      <c r="D601" s="73" t="s">
        <v>111</v>
      </c>
      <c r="E601" s="64" t="s">
        <v>727</v>
      </c>
      <c r="F601" s="73" t="s">
        <v>748</v>
      </c>
      <c r="G601" s="42">
        <v>0</v>
      </c>
      <c r="H601" s="42">
        <v>0</v>
      </c>
    </row>
    <row r="602" spans="1:8" x14ac:dyDescent="0.25">
      <c r="A602" s="73"/>
      <c r="B602" s="83"/>
      <c r="C602" s="73"/>
      <c r="D602" s="73"/>
      <c r="E602" s="73"/>
      <c r="F602" s="73"/>
      <c r="G602" s="42">
        <v>0</v>
      </c>
      <c r="H602" s="42">
        <v>0</v>
      </c>
    </row>
    <row r="603" spans="1:8" x14ac:dyDescent="0.25">
      <c r="A603" s="73"/>
      <c r="B603" s="83"/>
      <c r="C603" s="73"/>
      <c r="D603" s="73"/>
      <c r="E603" s="73"/>
      <c r="F603" s="73"/>
      <c r="G603" s="43"/>
      <c r="H603" s="42">
        <v>0</v>
      </c>
    </row>
    <row r="604" spans="1:8" x14ac:dyDescent="0.25">
      <c r="A604" s="73" t="s">
        <v>1705</v>
      </c>
      <c r="B604" s="83" t="s">
        <v>749</v>
      </c>
      <c r="C604" s="73" t="s">
        <v>750</v>
      </c>
      <c r="D604" s="73" t="s">
        <v>751</v>
      </c>
      <c r="E604" s="64" t="s">
        <v>727</v>
      </c>
      <c r="F604" s="73" t="s">
        <v>369</v>
      </c>
      <c r="G604" s="42">
        <v>0</v>
      </c>
      <c r="H604" s="42">
        <v>0</v>
      </c>
    </row>
    <row r="605" spans="1:8" x14ac:dyDescent="0.25">
      <c r="A605" s="73"/>
      <c r="B605" s="83"/>
      <c r="C605" s="73"/>
      <c r="D605" s="73"/>
      <c r="E605" s="73"/>
      <c r="F605" s="73"/>
      <c r="G605" s="42">
        <v>0</v>
      </c>
      <c r="H605" s="42">
        <v>0</v>
      </c>
    </row>
    <row r="606" spans="1:8" x14ac:dyDescent="0.25">
      <c r="A606" s="73"/>
      <c r="B606" s="83"/>
      <c r="C606" s="73"/>
      <c r="D606" s="73"/>
      <c r="E606" s="73"/>
      <c r="F606" s="73"/>
      <c r="G606" s="43"/>
      <c r="H606" s="42">
        <v>0</v>
      </c>
    </row>
    <row r="607" spans="1:8" x14ac:dyDescent="0.25">
      <c r="A607" s="73" t="s">
        <v>725</v>
      </c>
      <c r="B607" s="83" t="s">
        <v>752</v>
      </c>
      <c r="C607" s="73" t="s">
        <v>168</v>
      </c>
      <c r="D607" s="73" t="s">
        <v>168</v>
      </c>
      <c r="E607" s="64" t="s">
        <v>727</v>
      </c>
      <c r="F607" s="73" t="s">
        <v>566</v>
      </c>
      <c r="G607" s="42">
        <v>0</v>
      </c>
      <c r="H607" s="42">
        <v>0</v>
      </c>
    </row>
    <row r="608" spans="1:8" x14ac:dyDescent="0.25">
      <c r="A608" s="73"/>
      <c r="B608" s="83"/>
      <c r="C608" s="73"/>
      <c r="D608" s="73"/>
      <c r="E608" s="73"/>
      <c r="F608" s="73"/>
      <c r="G608" s="42">
        <v>0</v>
      </c>
      <c r="H608" s="42">
        <v>0</v>
      </c>
    </row>
    <row r="609" spans="1:8" x14ac:dyDescent="0.25">
      <c r="A609" s="73"/>
      <c r="B609" s="83"/>
      <c r="C609" s="73"/>
      <c r="D609" s="73"/>
      <c r="E609" s="73"/>
      <c r="F609" s="73"/>
      <c r="G609" s="43"/>
      <c r="H609" s="42">
        <v>0</v>
      </c>
    </row>
    <row r="610" spans="1:8" x14ac:dyDescent="0.25">
      <c r="A610" s="71" t="s">
        <v>753</v>
      </c>
      <c r="B610" s="71" t="s">
        <v>1572</v>
      </c>
      <c r="C610" s="71" t="s">
        <v>1577</v>
      </c>
      <c r="D610" s="71" t="s">
        <v>1579</v>
      </c>
      <c r="E610" s="71" t="s">
        <v>1582</v>
      </c>
      <c r="F610" s="87" t="s">
        <v>1583</v>
      </c>
      <c r="G610" s="44">
        <v>2527</v>
      </c>
      <c r="H610" s="44">
        <v>3563</v>
      </c>
    </row>
    <row r="611" spans="1:8" ht="15" customHeight="1" x14ac:dyDescent="0.25">
      <c r="A611" s="71"/>
      <c r="B611" s="71"/>
      <c r="C611" s="71"/>
      <c r="D611" s="71"/>
      <c r="E611" s="71"/>
      <c r="F611" s="71"/>
      <c r="G611" s="44">
        <v>2000</v>
      </c>
      <c r="H611" s="44"/>
    </row>
    <row r="612" spans="1:8" ht="15.75" customHeight="1" x14ac:dyDescent="0.25">
      <c r="A612" s="71"/>
      <c r="B612" s="71"/>
      <c r="C612" s="71"/>
      <c r="D612" s="71"/>
      <c r="E612" s="71"/>
      <c r="F612" s="71"/>
      <c r="G612" s="44"/>
      <c r="H612" s="44">
        <v>400</v>
      </c>
    </row>
    <row r="613" spans="1:8" ht="20.100000000000001" customHeight="1" x14ac:dyDescent="0.25">
      <c r="A613" s="71" t="s">
        <v>754</v>
      </c>
      <c r="B613" s="71" t="s">
        <v>1572</v>
      </c>
      <c r="C613" s="71" t="s">
        <v>1577</v>
      </c>
      <c r="D613" s="71" t="s">
        <v>1580</v>
      </c>
      <c r="E613" s="71" t="s">
        <v>1582</v>
      </c>
      <c r="F613" s="87" t="s">
        <v>1584</v>
      </c>
      <c r="G613" s="44">
        <v>2527</v>
      </c>
      <c r="H613" s="44">
        <v>3563</v>
      </c>
    </row>
    <row r="614" spans="1:8" ht="20.100000000000001" customHeight="1" x14ac:dyDescent="0.25">
      <c r="A614" s="71"/>
      <c r="B614" s="71"/>
      <c r="C614" s="71"/>
      <c r="D614" s="71"/>
      <c r="E614" s="71"/>
      <c r="F614" s="71"/>
      <c r="G614" s="44">
        <v>1722</v>
      </c>
      <c r="H614" s="44"/>
    </row>
    <row r="615" spans="1:8" ht="20.100000000000001" customHeight="1" x14ac:dyDescent="0.25">
      <c r="A615" s="71"/>
      <c r="B615" s="71"/>
      <c r="C615" s="71"/>
      <c r="D615" s="71"/>
      <c r="E615" s="71"/>
      <c r="F615" s="71"/>
      <c r="G615" s="44"/>
      <c r="H615" s="44"/>
    </row>
    <row r="616" spans="1:8" ht="20.100000000000001" customHeight="1" x14ac:dyDescent="0.25">
      <c r="A616" s="71" t="s">
        <v>755</v>
      </c>
      <c r="B616" s="71" t="s">
        <v>1573</v>
      </c>
      <c r="C616" s="71" t="s">
        <v>1578</v>
      </c>
      <c r="D616" s="71" t="s">
        <v>193</v>
      </c>
      <c r="E616" s="71" t="s">
        <v>1582</v>
      </c>
      <c r="F616" s="87" t="s">
        <v>142</v>
      </c>
      <c r="G616" s="44">
        <v>1399</v>
      </c>
      <c r="H616" s="44">
        <v>3899</v>
      </c>
    </row>
    <row r="617" spans="1:8" ht="20.100000000000001" customHeight="1" x14ac:dyDescent="0.25">
      <c r="A617" s="71"/>
      <c r="B617" s="71"/>
      <c r="C617" s="71"/>
      <c r="D617" s="71"/>
      <c r="E617" s="71"/>
      <c r="F617" s="71"/>
      <c r="G617" s="44">
        <v>858</v>
      </c>
      <c r="H617" s="44"/>
    </row>
    <row r="618" spans="1:8" ht="20.100000000000001" customHeight="1" x14ac:dyDescent="0.25">
      <c r="A618" s="71"/>
      <c r="B618" s="71"/>
      <c r="C618" s="71"/>
      <c r="D618" s="71"/>
      <c r="E618" s="71"/>
      <c r="F618" s="71"/>
      <c r="G618" s="44"/>
      <c r="H618" s="44">
        <v>400</v>
      </c>
    </row>
    <row r="619" spans="1:8" ht="14.25" customHeight="1" x14ac:dyDescent="0.25">
      <c r="A619" s="71" t="s">
        <v>756</v>
      </c>
      <c r="B619" s="71" t="s">
        <v>1574</v>
      </c>
      <c r="C619" s="71" t="s">
        <v>578</v>
      </c>
      <c r="D619" s="71" t="s">
        <v>842</v>
      </c>
      <c r="E619" s="71" t="s">
        <v>1582</v>
      </c>
      <c r="F619" s="87" t="s">
        <v>132</v>
      </c>
      <c r="G619" s="44">
        <v>2798</v>
      </c>
      <c r="H619" s="44">
        <v>3537.3</v>
      </c>
    </row>
    <row r="620" spans="1:8" x14ac:dyDescent="0.25">
      <c r="A620" s="71"/>
      <c r="B620" s="71"/>
      <c r="C620" s="71"/>
      <c r="D620" s="71"/>
      <c r="E620" s="71"/>
      <c r="F620" s="71"/>
      <c r="G620" s="44">
        <v>2000</v>
      </c>
      <c r="H620" s="44"/>
    </row>
    <row r="621" spans="1:8" x14ac:dyDescent="0.25">
      <c r="A621" s="71"/>
      <c r="B621" s="71"/>
      <c r="C621" s="71"/>
      <c r="D621" s="71"/>
      <c r="E621" s="71"/>
      <c r="F621" s="71"/>
      <c r="G621" s="44"/>
      <c r="H621" s="44">
        <v>23</v>
      </c>
    </row>
    <row r="622" spans="1:8" ht="14.25" customHeight="1" x14ac:dyDescent="0.25">
      <c r="A622" s="71" t="s">
        <v>757</v>
      </c>
      <c r="B622" s="71" t="s">
        <v>1574</v>
      </c>
      <c r="C622" s="71" t="s">
        <v>578</v>
      </c>
      <c r="D622" s="71" t="s">
        <v>1581</v>
      </c>
      <c r="E622" s="71" t="s">
        <v>1582</v>
      </c>
      <c r="F622" s="87" t="s">
        <v>354</v>
      </c>
      <c r="G622" s="44">
        <v>2798</v>
      </c>
      <c r="H622" s="44">
        <v>3358.79</v>
      </c>
    </row>
    <row r="623" spans="1:8" x14ac:dyDescent="0.25">
      <c r="A623" s="71"/>
      <c r="B623" s="71"/>
      <c r="C623" s="71"/>
      <c r="D623" s="71"/>
      <c r="E623" s="71"/>
      <c r="F623" s="71"/>
      <c r="G623" s="44">
        <v>1913</v>
      </c>
      <c r="H623" s="44"/>
    </row>
    <row r="624" spans="1:8" x14ac:dyDescent="0.25">
      <c r="A624" s="71"/>
      <c r="B624" s="71"/>
      <c r="C624" s="71"/>
      <c r="D624" s="71"/>
      <c r="E624" s="71"/>
      <c r="F624" s="71"/>
      <c r="G624" s="44"/>
      <c r="H624" s="44">
        <v>400</v>
      </c>
    </row>
    <row r="625" spans="1:8" ht="14.25" customHeight="1" x14ac:dyDescent="0.25">
      <c r="A625" s="71" t="s">
        <v>1705</v>
      </c>
      <c r="B625" s="71" t="s">
        <v>1575</v>
      </c>
      <c r="C625" s="71" t="s">
        <v>578</v>
      </c>
      <c r="D625" s="71" t="s">
        <v>58</v>
      </c>
      <c r="E625" s="71" t="s">
        <v>1582</v>
      </c>
      <c r="F625" s="87" t="s">
        <v>351</v>
      </c>
      <c r="G625" s="44"/>
      <c r="H625" s="44"/>
    </row>
    <row r="626" spans="1:8" x14ac:dyDescent="0.25">
      <c r="A626" s="71"/>
      <c r="B626" s="71"/>
      <c r="C626" s="71"/>
      <c r="D626" s="71"/>
      <c r="E626" s="71"/>
      <c r="F626" s="71"/>
      <c r="G626" s="44">
        <v>1000</v>
      </c>
      <c r="H626" s="44"/>
    </row>
    <row r="627" spans="1:8" x14ac:dyDescent="0.25">
      <c r="A627" s="71"/>
      <c r="B627" s="71"/>
      <c r="C627" s="71"/>
      <c r="D627" s="71"/>
      <c r="E627" s="71"/>
      <c r="F627" s="71"/>
      <c r="G627" s="44"/>
      <c r="H627" s="44"/>
    </row>
    <row r="628" spans="1:8" ht="14.25" customHeight="1" x14ac:dyDescent="0.25">
      <c r="A628" s="71" t="s">
        <v>1705</v>
      </c>
      <c r="B628" s="71" t="s">
        <v>1576</v>
      </c>
      <c r="C628" s="71" t="s">
        <v>578</v>
      </c>
      <c r="D628" s="71" t="s">
        <v>1019</v>
      </c>
      <c r="E628" s="71" t="s">
        <v>1582</v>
      </c>
      <c r="F628" s="87" t="s">
        <v>1585</v>
      </c>
      <c r="G628" s="44"/>
      <c r="H628" s="44"/>
    </row>
    <row r="629" spans="1:8" x14ac:dyDescent="0.25">
      <c r="A629" s="71"/>
      <c r="B629" s="71"/>
      <c r="C629" s="71"/>
      <c r="D629" s="71"/>
      <c r="E629" s="71"/>
      <c r="F629" s="71"/>
      <c r="G629" s="44">
        <v>1000</v>
      </c>
      <c r="H629" s="44"/>
    </row>
    <row r="630" spans="1:8" x14ac:dyDescent="0.25">
      <c r="A630" s="71"/>
      <c r="B630" s="71"/>
      <c r="C630" s="71"/>
      <c r="D630" s="71"/>
      <c r="E630" s="71"/>
      <c r="F630" s="71"/>
      <c r="G630" s="44"/>
      <c r="H630" s="44"/>
    </row>
    <row r="631" spans="1:8" x14ac:dyDescent="0.25">
      <c r="A631" s="67" t="s">
        <v>758</v>
      </c>
      <c r="B631" s="67" t="s">
        <v>759</v>
      </c>
      <c r="C631" s="67" t="s">
        <v>760</v>
      </c>
      <c r="D631" s="67" t="s">
        <v>58</v>
      </c>
      <c r="E631" s="67" t="s">
        <v>1586</v>
      </c>
      <c r="F631" s="67" t="s">
        <v>761</v>
      </c>
      <c r="G631" s="4">
        <v>0</v>
      </c>
      <c r="H631" s="4">
        <v>0</v>
      </c>
    </row>
    <row r="632" spans="1:8" x14ac:dyDescent="0.25">
      <c r="A632" s="67"/>
      <c r="B632" s="67"/>
      <c r="C632" s="67"/>
      <c r="D632" s="67"/>
      <c r="E632" s="67"/>
      <c r="F632" s="67"/>
      <c r="G632" s="4">
        <v>1000</v>
      </c>
      <c r="H632" s="4">
        <v>0</v>
      </c>
    </row>
    <row r="633" spans="1:8" x14ac:dyDescent="0.25">
      <c r="A633" s="67" t="s">
        <v>758</v>
      </c>
      <c r="B633" s="67" t="s">
        <v>762</v>
      </c>
      <c r="C633" s="67" t="s">
        <v>763</v>
      </c>
      <c r="D633" s="67" t="s">
        <v>764</v>
      </c>
      <c r="E633" s="67" t="s">
        <v>1586</v>
      </c>
      <c r="F633" s="67">
        <v>5</v>
      </c>
      <c r="G633" s="4">
        <v>0</v>
      </c>
      <c r="H633" s="4">
        <v>0</v>
      </c>
    </row>
    <row r="634" spans="1:8" x14ac:dyDescent="0.25">
      <c r="A634" s="67"/>
      <c r="B634" s="67"/>
      <c r="C634" s="67"/>
      <c r="D634" s="67"/>
      <c r="E634" s="67"/>
      <c r="F634" s="67"/>
      <c r="G634" s="4">
        <v>784.01</v>
      </c>
      <c r="H634" s="4">
        <v>0</v>
      </c>
    </row>
    <row r="635" spans="1:8" x14ac:dyDescent="0.25">
      <c r="A635" s="67" t="s">
        <v>758</v>
      </c>
      <c r="B635" s="67" t="s">
        <v>765</v>
      </c>
      <c r="C635" s="67" t="s">
        <v>766</v>
      </c>
      <c r="D635" s="67" t="s">
        <v>767</v>
      </c>
      <c r="E635" s="67" t="s">
        <v>1586</v>
      </c>
      <c r="F635" s="67">
        <v>6</v>
      </c>
      <c r="G635" s="4">
        <v>0</v>
      </c>
      <c r="H635" s="4">
        <v>0</v>
      </c>
    </row>
    <row r="636" spans="1:8" x14ac:dyDescent="0.25">
      <c r="A636" s="67"/>
      <c r="B636" s="67"/>
      <c r="C636" s="67"/>
      <c r="D636" s="67"/>
      <c r="E636" s="67"/>
      <c r="F636" s="67"/>
      <c r="G636" s="4">
        <v>0</v>
      </c>
      <c r="H636" s="4">
        <v>0</v>
      </c>
    </row>
    <row r="637" spans="1:8" ht="24.95" customHeight="1" x14ac:dyDescent="0.25">
      <c r="A637" s="67" t="s">
        <v>758</v>
      </c>
      <c r="B637" s="67" t="s">
        <v>768</v>
      </c>
      <c r="C637" s="67" t="s">
        <v>763</v>
      </c>
      <c r="D637" s="67" t="s">
        <v>769</v>
      </c>
      <c r="E637" s="67" t="s">
        <v>1586</v>
      </c>
      <c r="F637" s="67">
        <v>7</v>
      </c>
      <c r="G637" s="4">
        <v>0</v>
      </c>
      <c r="H637" s="4">
        <v>0</v>
      </c>
    </row>
    <row r="638" spans="1:8" ht="24.95" customHeight="1" x14ac:dyDescent="0.25">
      <c r="A638" s="67"/>
      <c r="B638" s="67"/>
      <c r="C638" s="67"/>
      <c r="D638" s="67"/>
      <c r="E638" s="67"/>
      <c r="F638" s="67"/>
      <c r="G638" s="4">
        <v>1000</v>
      </c>
      <c r="H638" s="4">
        <v>0</v>
      </c>
    </row>
    <row r="639" spans="1:8" x14ac:dyDescent="0.25">
      <c r="A639" s="67" t="s">
        <v>770</v>
      </c>
      <c r="B639" s="67" t="s">
        <v>771</v>
      </c>
      <c r="C639" s="67" t="s">
        <v>760</v>
      </c>
      <c r="D639" s="67" t="s">
        <v>772</v>
      </c>
      <c r="E639" s="67" t="s">
        <v>1586</v>
      </c>
      <c r="F639" s="67" t="s">
        <v>773</v>
      </c>
      <c r="G639" s="4">
        <v>3508.2</v>
      </c>
      <c r="H639" s="4">
        <v>6444</v>
      </c>
    </row>
    <row r="640" spans="1:8" x14ac:dyDescent="0.25">
      <c r="A640" s="67"/>
      <c r="B640" s="67"/>
      <c r="C640" s="67"/>
      <c r="D640" s="67"/>
      <c r="E640" s="67"/>
      <c r="F640" s="67"/>
      <c r="G640" s="4">
        <v>1000</v>
      </c>
      <c r="H640" s="4">
        <v>0</v>
      </c>
    </row>
    <row r="641" spans="1:8" ht="30" customHeight="1" x14ac:dyDescent="0.25">
      <c r="A641" s="67" t="s">
        <v>758</v>
      </c>
      <c r="B641" s="67" t="s">
        <v>774</v>
      </c>
      <c r="C641" s="67" t="s">
        <v>763</v>
      </c>
      <c r="D641" s="67" t="s">
        <v>775</v>
      </c>
      <c r="E641" s="67" t="s">
        <v>1586</v>
      </c>
      <c r="F641" s="67">
        <v>12</v>
      </c>
      <c r="G641" s="4">
        <v>0</v>
      </c>
      <c r="H641" s="4">
        <v>0</v>
      </c>
    </row>
    <row r="642" spans="1:8" ht="30" customHeight="1" x14ac:dyDescent="0.25">
      <c r="A642" s="67"/>
      <c r="B642" s="67"/>
      <c r="C642" s="67"/>
      <c r="D642" s="67"/>
      <c r="E642" s="67"/>
      <c r="F642" s="67"/>
      <c r="G642" s="4">
        <v>1000</v>
      </c>
      <c r="H642" s="4">
        <v>240</v>
      </c>
    </row>
    <row r="643" spans="1:8" x14ac:dyDescent="0.25">
      <c r="A643" s="67" t="s">
        <v>758</v>
      </c>
      <c r="B643" s="67" t="s">
        <v>776</v>
      </c>
      <c r="C643" s="67" t="s">
        <v>777</v>
      </c>
      <c r="D643" s="67" t="s">
        <v>66</v>
      </c>
      <c r="E643" s="67" t="s">
        <v>1586</v>
      </c>
      <c r="F643" s="67">
        <v>13</v>
      </c>
      <c r="G643" s="4">
        <v>0</v>
      </c>
      <c r="H643" s="4">
        <v>0</v>
      </c>
    </row>
    <row r="644" spans="1:8" x14ac:dyDescent="0.25">
      <c r="A644" s="67"/>
      <c r="B644" s="67"/>
      <c r="C644" s="67"/>
      <c r="D644" s="67"/>
      <c r="E644" s="67"/>
      <c r="F644" s="67"/>
      <c r="G644" s="4">
        <v>1000</v>
      </c>
      <c r="H644" s="4">
        <v>0</v>
      </c>
    </row>
    <row r="645" spans="1:8" x14ac:dyDescent="0.25">
      <c r="A645" s="67" t="s">
        <v>758</v>
      </c>
      <c r="B645" s="67" t="s">
        <v>778</v>
      </c>
      <c r="C645" s="67" t="s">
        <v>777</v>
      </c>
      <c r="D645" s="67" t="s">
        <v>66</v>
      </c>
      <c r="E645" s="67" t="s">
        <v>1586</v>
      </c>
      <c r="F645" s="67">
        <v>13</v>
      </c>
      <c r="G645" s="4">
        <v>0</v>
      </c>
      <c r="H645" s="4">
        <v>0</v>
      </c>
    </row>
    <row r="646" spans="1:8" x14ac:dyDescent="0.25">
      <c r="A646" s="67"/>
      <c r="B646" s="67"/>
      <c r="C646" s="67"/>
      <c r="D646" s="67"/>
      <c r="E646" s="67"/>
      <c r="F646" s="67"/>
      <c r="G646" s="4">
        <v>1000</v>
      </c>
      <c r="H646" s="4">
        <v>0</v>
      </c>
    </row>
    <row r="647" spans="1:8" x14ac:dyDescent="0.25">
      <c r="A647" s="67" t="s">
        <v>758</v>
      </c>
      <c r="B647" s="67" t="s">
        <v>779</v>
      </c>
      <c r="C647" s="67" t="s">
        <v>760</v>
      </c>
      <c r="D647" s="67" t="s">
        <v>84</v>
      </c>
      <c r="E647" s="67" t="s">
        <v>1586</v>
      </c>
      <c r="F647" s="67">
        <v>22</v>
      </c>
      <c r="G647" s="4">
        <v>0</v>
      </c>
      <c r="H647" s="4">
        <v>0</v>
      </c>
    </row>
    <row r="648" spans="1:8" x14ac:dyDescent="0.25">
      <c r="A648" s="67"/>
      <c r="B648" s="67"/>
      <c r="C648" s="67"/>
      <c r="D648" s="67"/>
      <c r="E648" s="67"/>
      <c r="F648" s="67"/>
      <c r="G648" s="4">
        <v>1000</v>
      </c>
      <c r="H648" s="4">
        <v>0</v>
      </c>
    </row>
    <row r="649" spans="1:8" x14ac:dyDescent="0.25">
      <c r="A649" s="67" t="s">
        <v>758</v>
      </c>
      <c r="B649" s="67" t="s">
        <v>780</v>
      </c>
      <c r="C649" s="67" t="s">
        <v>763</v>
      </c>
      <c r="D649" s="67" t="s">
        <v>781</v>
      </c>
      <c r="E649" s="67" t="s">
        <v>1586</v>
      </c>
      <c r="F649" s="67">
        <v>23</v>
      </c>
      <c r="G649" s="4">
        <v>0</v>
      </c>
      <c r="H649" s="4">
        <v>0</v>
      </c>
    </row>
    <row r="650" spans="1:8" x14ac:dyDescent="0.25">
      <c r="A650" s="67"/>
      <c r="B650" s="67"/>
      <c r="C650" s="67"/>
      <c r="D650" s="67"/>
      <c r="E650" s="67"/>
      <c r="F650" s="67"/>
      <c r="G650" s="4">
        <v>978</v>
      </c>
      <c r="H650" s="4">
        <v>0</v>
      </c>
    </row>
    <row r="651" spans="1:8" x14ac:dyDescent="0.25">
      <c r="A651" s="67" t="s">
        <v>782</v>
      </c>
      <c r="B651" s="67" t="s">
        <v>783</v>
      </c>
      <c r="C651" s="67" t="s">
        <v>784</v>
      </c>
      <c r="D651" s="67" t="s">
        <v>785</v>
      </c>
      <c r="E651" s="67" t="s">
        <v>1586</v>
      </c>
      <c r="F651" s="67">
        <v>26</v>
      </c>
      <c r="G651" s="4">
        <v>0</v>
      </c>
      <c r="H651" s="4">
        <v>0</v>
      </c>
    </row>
    <row r="652" spans="1:8" x14ac:dyDescent="0.25">
      <c r="A652" s="67"/>
      <c r="B652" s="67"/>
      <c r="C652" s="67"/>
      <c r="D652" s="67"/>
      <c r="E652" s="67"/>
      <c r="F652" s="67"/>
      <c r="G652" s="4">
        <v>0</v>
      </c>
      <c r="H652" s="4">
        <v>0</v>
      </c>
    </row>
    <row r="653" spans="1:8" x14ac:dyDescent="0.25">
      <c r="A653" s="67" t="s">
        <v>782</v>
      </c>
      <c r="B653" s="67" t="s">
        <v>472</v>
      </c>
      <c r="C653" s="67" t="s">
        <v>784</v>
      </c>
      <c r="D653" s="67" t="s">
        <v>785</v>
      </c>
      <c r="E653" s="67" t="s">
        <v>1586</v>
      </c>
      <c r="F653" s="67">
        <v>26</v>
      </c>
      <c r="G653" s="4">
        <v>0</v>
      </c>
      <c r="H653" s="4">
        <v>0</v>
      </c>
    </row>
    <row r="654" spans="1:8" x14ac:dyDescent="0.25">
      <c r="A654" s="67"/>
      <c r="B654" s="67"/>
      <c r="C654" s="67"/>
      <c r="D654" s="67"/>
      <c r="E654" s="67"/>
      <c r="F654" s="67"/>
      <c r="G654" s="4">
        <v>0</v>
      </c>
      <c r="H654" s="4">
        <v>0</v>
      </c>
    </row>
    <row r="655" spans="1:8" ht="24.95" customHeight="1" x14ac:dyDescent="0.25">
      <c r="A655" s="67" t="s">
        <v>758</v>
      </c>
      <c r="B655" s="67" t="s">
        <v>786</v>
      </c>
      <c r="C655" s="67" t="s">
        <v>760</v>
      </c>
      <c r="D655" s="67" t="s">
        <v>787</v>
      </c>
      <c r="E655" s="67" t="s">
        <v>1586</v>
      </c>
      <c r="F655" s="67" t="s">
        <v>788</v>
      </c>
      <c r="G655" s="4">
        <v>0</v>
      </c>
      <c r="H655" s="4">
        <v>0</v>
      </c>
    </row>
    <row r="656" spans="1:8" ht="24.95" customHeight="1" x14ac:dyDescent="0.25">
      <c r="A656" s="67"/>
      <c r="B656" s="67"/>
      <c r="C656" s="67"/>
      <c r="D656" s="67"/>
      <c r="E656" s="67"/>
      <c r="F656" s="67"/>
      <c r="G656" s="4">
        <v>2000</v>
      </c>
      <c r="H656" s="4">
        <v>1500</v>
      </c>
    </row>
    <row r="657" spans="1:8" x14ac:dyDescent="0.25">
      <c r="A657" s="67" t="s">
        <v>789</v>
      </c>
      <c r="B657" s="67" t="s">
        <v>790</v>
      </c>
      <c r="C657" s="67" t="s">
        <v>791</v>
      </c>
      <c r="D657" s="67" t="s">
        <v>664</v>
      </c>
      <c r="E657" s="67" t="s">
        <v>792</v>
      </c>
      <c r="F657" s="75" t="s">
        <v>793</v>
      </c>
      <c r="G657" s="45">
        <v>0</v>
      </c>
      <c r="H657" s="45">
        <v>0</v>
      </c>
    </row>
    <row r="658" spans="1:8" x14ac:dyDescent="0.25">
      <c r="A658" s="67"/>
      <c r="B658" s="67"/>
      <c r="C658" s="67"/>
      <c r="D658" s="67"/>
      <c r="E658" s="67"/>
      <c r="F658" s="67"/>
      <c r="G658" s="45">
        <v>0</v>
      </c>
      <c r="H658" s="45">
        <v>0</v>
      </c>
    </row>
    <row r="659" spans="1:8" x14ac:dyDescent="0.25">
      <c r="A659" s="67"/>
      <c r="B659" s="67"/>
      <c r="C659" s="67"/>
      <c r="D659" s="67"/>
      <c r="E659" s="67"/>
      <c r="F659" s="67"/>
      <c r="G659" s="45">
        <v>0</v>
      </c>
      <c r="H659" s="45">
        <v>0</v>
      </c>
    </row>
    <row r="660" spans="1:8" x14ac:dyDescent="0.25">
      <c r="A660" s="67" t="s">
        <v>789</v>
      </c>
      <c r="B660" s="67" t="s">
        <v>794</v>
      </c>
      <c r="C660" s="67" t="s">
        <v>791</v>
      </c>
      <c r="D660" s="67" t="s">
        <v>664</v>
      </c>
      <c r="E660" s="67" t="s">
        <v>792</v>
      </c>
      <c r="F660" s="75" t="s">
        <v>793</v>
      </c>
      <c r="G660" s="45">
        <v>3845.28</v>
      </c>
      <c r="H660" s="45">
        <v>0</v>
      </c>
    </row>
    <row r="661" spans="1:8" x14ac:dyDescent="0.25">
      <c r="A661" s="67"/>
      <c r="B661" s="67"/>
      <c r="C661" s="67"/>
      <c r="D661" s="67"/>
      <c r="E661" s="67"/>
      <c r="F661" s="67"/>
      <c r="G661" s="45">
        <v>1000</v>
      </c>
      <c r="H661" s="45">
        <v>770</v>
      </c>
    </row>
    <row r="662" spans="1:8" x14ac:dyDescent="0.25">
      <c r="A662" s="67"/>
      <c r="B662" s="67"/>
      <c r="C662" s="67"/>
      <c r="D662" s="67"/>
      <c r="E662" s="67"/>
      <c r="F662" s="67"/>
      <c r="G662" s="45">
        <v>0</v>
      </c>
      <c r="H662" s="45">
        <v>0</v>
      </c>
    </row>
    <row r="663" spans="1:8" x14ac:dyDescent="0.25">
      <c r="A663" s="67" t="s">
        <v>795</v>
      </c>
      <c r="B663" s="67" t="s">
        <v>796</v>
      </c>
      <c r="C663" s="67" t="s">
        <v>797</v>
      </c>
      <c r="D663" s="67" t="s">
        <v>664</v>
      </c>
      <c r="E663" s="67" t="s">
        <v>792</v>
      </c>
      <c r="F663" s="67" t="s">
        <v>798</v>
      </c>
      <c r="G663" s="45">
        <v>0</v>
      </c>
      <c r="H663" s="45">
        <v>0</v>
      </c>
    </row>
    <row r="664" spans="1:8" x14ac:dyDescent="0.25">
      <c r="A664" s="67"/>
      <c r="B664" s="67"/>
      <c r="C664" s="67"/>
      <c r="D664" s="67"/>
      <c r="E664" s="67"/>
      <c r="F664" s="67"/>
      <c r="G664" s="45">
        <v>0</v>
      </c>
      <c r="H664" s="45">
        <v>0</v>
      </c>
    </row>
    <row r="665" spans="1:8" x14ac:dyDescent="0.25">
      <c r="A665" s="67"/>
      <c r="B665" s="67"/>
      <c r="C665" s="67"/>
      <c r="D665" s="67"/>
      <c r="E665" s="67"/>
      <c r="F665" s="67"/>
      <c r="G665" s="45">
        <v>0</v>
      </c>
      <c r="H665" s="45">
        <v>0</v>
      </c>
    </row>
    <row r="666" spans="1:8" x14ac:dyDescent="0.25">
      <c r="A666" s="67" t="s">
        <v>795</v>
      </c>
      <c r="B666" s="67" t="s">
        <v>796</v>
      </c>
      <c r="C666" s="67" t="s">
        <v>797</v>
      </c>
      <c r="D666" s="67" t="s">
        <v>664</v>
      </c>
      <c r="E666" s="67" t="s">
        <v>792</v>
      </c>
      <c r="F666" s="67" t="s">
        <v>735</v>
      </c>
      <c r="G666" s="45">
        <v>0</v>
      </c>
      <c r="H666" s="45">
        <v>0</v>
      </c>
    </row>
    <row r="667" spans="1:8" x14ac:dyDescent="0.25">
      <c r="A667" s="67"/>
      <c r="B667" s="67"/>
      <c r="C667" s="67"/>
      <c r="D667" s="67"/>
      <c r="E667" s="67"/>
      <c r="F667" s="67"/>
      <c r="G667" s="45">
        <v>0</v>
      </c>
      <c r="H667" s="45">
        <v>0</v>
      </c>
    </row>
    <row r="668" spans="1:8" x14ac:dyDescent="0.25">
      <c r="A668" s="67"/>
      <c r="B668" s="67"/>
      <c r="C668" s="67"/>
      <c r="D668" s="67"/>
      <c r="E668" s="67"/>
      <c r="F668" s="67"/>
      <c r="G668" s="45">
        <v>0</v>
      </c>
      <c r="H668" s="45">
        <v>0</v>
      </c>
    </row>
    <row r="669" spans="1:8" x14ac:dyDescent="0.25">
      <c r="A669" s="67" t="s">
        <v>799</v>
      </c>
      <c r="B669" s="67" t="s">
        <v>800</v>
      </c>
      <c r="C669" s="67" t="s">
        <v>801</v>
      </c>
      <c r="D669" s="67" t="s">
        <v>664</v>
      </c>
      <c r="E669" s="67" t="s">
        <v>792</v>
      </c>
      <c r="F669" s="75" t="s">
        <v>802</v>
      </c>
      <c r="G669" s="45">
        <v>0</v>
      </c>
      <c r="H669" s="45">
        <v>0</v>
      </c>
    </row>
    <row r="670" spans="1:8" x14ac:dyDescent="0.25">
      <c r="A670" s="67"/>
      <c r="B670" s="67"/>
      <c r="C670" s="67"/>
      <c r="D670" s="67"/>
      <c r="E670" s="67"/>
      <c r="F670" s="67"/>
      <c r="G670" s="45">
        <v>0</v>
      </c>
      <c r="H670" s="45">
        <v>0</v>
      </c>
    </row>
    <row r="671" spans="1:8" x14ac:dyDescent="0.25">
      <c r="A671" s="67"/>
      <c r="B671" s="67"/>
      <c r="C671" s="67"/>
      <c r="D671" s="67"/>
      <c r="E671" s="67"/>
      <c r="F671" s="67"/>
      <c r="G671" s="45">
        <v>0</v>
      </c>
      <c r="H671" s="45">
        <v>0</v>
      </c>
    </row>
    <row r="672" spans="1:8" x14ac:dyDescent="0.25">
      <c r="A672" s="67" t="s">
        <v>799</v>
      </c>
      <c r="B672" s="67" t="s">
        <v>803</v>
      </c>
      <c r="C672" s="67" t="s">
        <v>801</v>
      </c>
      <c r="D672" s="67" t="s">
        <v>664</v>
      </c>
      <c r="E672" s="67" t="s">
        <v>792</v>
      </c>
      <c r="F672" s="75" t="s">
        <v>802</v>
      </c>
      <c r="G672" s="45">
        <v>4518.67</v>
      </c>
      <c r="H672" s="45">
        <v>10526</v>
      </c>
    </row>
    <row r="673" spans="1:8" x14ac:dyDescent="0.25">
      <c r="A673" s="67"/>
      <c r="B673" s="67"/>
      <c r="C673" s="67"/>
      <c r="D673" s="67"/>
      <c r="E673" s="67"/>
      <c r="F673" s="67"/>
      <c r="G673" s="45">
        <v>1000</v>
      </c>
      <c r="H673" s="45">
        <v>0</v>
      </c>
    </row>
    <row r="674" spans="1:8" x14ac:dyDescent="0.25">
      <c r="A674" s="67"/>
      <c r="B674" s="67"/>
      <c r="C674" s="67"/>
      <c r="D674" s="67"/>
      <c r="E674" s="67"/>
      <c r="F674" s="67"/>
      <c r="G674" s="45">
        <v>0</v>
      </c>
      <c r="H674" s="45">
        <v>0</v>
      </c>
    </row>
    <row r="675" spans="1:8" ht="24.95" customHeight="1" x14ac:dyDescent="0.25">
      <c r="A675" s="67" t="s">
        <v>795</v>
      </c>
      <c r="B675" s="67" t="s">
        <v>804</v>
      </c>
      <c r="C675" s="67" t="s">
        <v>805</v>
      </c>
      <c r="D675" s="67" t="s">
        <v>806</v>
      </c>
      <c r="E675" s="67" t="s">
        <v>792</v>
      </c>
      <c r="F675" s="75" t="s">
        <v>374</v>
      </c>
      <c r="G675" s="45">
        <v>0</v>
      </c>
      <c r="H675" s="45">
        <v>0</v>
      </c>
    </row>
    <row r="676" spans="1:8" ht="24.95" customHeight="1" x14ac:dyDescent="0.25">
      <c r="A676" s="67"/>
      <c r="B676" s="67"/>
      <c r="C676" s="67"/>
      <c r="D676" s="67"/>
      <c r="E676" s="67"/>
      <c r="F676" s="67"/>
      <c r="G676" s="45">
        <v>1000</v>
      </c>
      <c r="H676" s="45">
        <v>0</v>
      </c>
    </row>
    <row r="677" spans="1:8" ht="24.95" customHeight="1" x14ac:dyDescent="0.25">
      <c r="A677" s="67"/>
      <c r="B677" s="67"/>
      <c r="C677" s="67"/>
      <c r="D677" s="67"/>
      <c r="E677" s="67"/>
      <c r="F677" s="67"/>
      <c r="G677" s="45">
        <v>0</v>
      </c>
      <c r="H677" s="45">
        <v>0</v>
      </c>
    </row>
    <row r="678" spans="1:8" ht="24.95" customHeight="1" x14ac:dyDescent="0.25">
      <c r="A678" s="67" t="s">
        <v>795</v>
      </c>
      <c r="B678" s="67" t="s">
        <v>807</v>
      </c>
      <c r="C678" s="67" t="s">
        <v>805</v>
      </c>
      <c r="D678" s="67" t="s">
        <v>806</v>
      </c>
      <c r="E678" s="67" t="s">
        <v>792</v>
      </c>
      <c r="F678" s="75" t="s">
        <v>374</v>
      </c>
      <c r="G678" s="45">
        <v>0</v>
      </c>
      <c r="H678" s="45">
        <v>0</v>
      </c>
    </row>
    <row r="679" spans="1:8" ht="24.95" customHeight="1" x14ac:dyDescent="0.25">
      <c r="A679" s="67"/>
      <c r="B679" s="67"/>
      <c r="C679" s="67"/>
      <c r="D679" s="67"/>
      <c r="E679" s="67"/>
      <c r="F679" s="67"/>
      <c r="G679" s="45">
        <v>1000</v>
      </c>
      <c r="H679" s="45">
        <v>0</v>
      </c>
    </row>
    <row r="680" spans="1:8" ht="24.95" customHeight="1" x14ac:dyDescent="0.25">
      <c r="A680" s="67"/>
      <c r="B680" s="67"/>
      <c r="C680" s="67"/>
      <c r="D680" s="67"/>
      <c r="E680" s="67"/>
      <c r="F680" s="67"/>
      <c r="G680" s="45">
        <v>0</v>
      </c>
      <c r="H680" s="45">
        <v>0</v>
      </c>
    </row>
    <row r="681" spans="1:8" x14ac:dyDescent="0.25">
      <c r="A681" s="67" t="s">
        <v>795</v>
      </c>
      <c r="B681" s="67" t="s">
        <v>808</v>
      </c>
      <c r="C681" s="67" t="s">
        <v>809</v>
      </c>
      <c r="D681" s="67" t="s">
        <v>810</v>
      </c>
      <c r="E681" s="67" t="s">
        <v>792</v>
      </c>
      <c r="F681" s="75" t="s">
        <v>180</v>
      </c>
      <c r="G681" s="45">
        <v>0</v>
      </c>
      <c r="H681" s="45">
        <v>0</v>
      </c>
    </row>
    <row r="682" spans="1:8" x14ac:dyDescent="0.25">
      <c r="A682" s="67"/>
      <c r="B682" s="67"/>
      <c r="C682" s="67"/>
      <c r="D682" s="67"/>
      <c r="E682" s="67"/>
      <c r="F682" s="67"/>
      <c r="G682" s="45">
        <v>0</v>
      </c>
      <c r="H682" s="45">
        <v>0</v>
      </c>
    </row>
    <row r="683" spans="1:8" x14ac:dyDescent="0.25">
      <c r="A683" s="67"/>
      <c r="B683" s="67"/>
      <c r="C683" s="67"/>
      <c r="D683" s="67"/>
      <c r="E683" s="67"/>
      <c r="F683" s="67"/>
      <c r="G683" s="45">
        <v>0</v>
      </c>
      <c r="H683" s="45">
        <v>0</v>
      </c>
    </row>
    <row r="684" spans="1:8" x14ac:dyDescent="0.25">
      <c r="A684" s="67" t="s">
        <v>795</v>
      </c>
      <c r="B684" s="67" t="s">
        <v>811</v>
      </c>
      <c r="C684" s="67" t="s">
        <v>812</v>
      </c>
      <c r="D684" s="67" t="s">
        <v>813</v>
      </c>
      <c r="E684" s="67" t="s">
        <v>792</v>
      </c>
      <c r="F684" s="75" t="s">
        <v>67</v>
      </c>
      <c r="G684" s="45">
        <v>0</v>
      </c>
      <c r="H684" s="45">
        <v>0</v>
      </c>
    </row>
    <row r="685" spans="1:8" x14ac:dyDescent="0.25">
      <c r="A685" s="67"/>
      <c r="B685" s="67"/>
      <c r="C685" s="67"/>
      <c r="D685" s="67"/>
      <c r="E685" s="67"/>
      <c r="F685" s="67"/>
      <c r="G685" s="45">
        <v>1000</v>
      </c>
      <c r="H685" s="45">
        <v>0</v>
      </c>
    </row>
    <row r="686" spans="1:8" x14ac:dyDescent="0.25">
      <c r="A686" s="67"/>
      <c r="B686" s="67"/>
      <c r="C686" s="67"/>
      <c r="D686" s="67"/>
      <c r="E686" s="67"/>
      <c r="F686" s="67"/>
      <c r="G686" s="45">
        <v>0</v>
      </c>
      <c r="H686" s="45">
        <v>0</v>
      </c>
    </row>
    <row r="687" spans="1:8" x14ac:dyDescent="0.25">
      <c r="A687" s="67" t="s">
        <v>795</v>
      </c>
      <c r="B687" s="67" t="s">
        <v>814</v>
      </c>
      <c r="C687" s="67" t="s">
        <v>812</v>
      </c>
      <c r="D687" s="67" t="s">
        <v>813</v>
      </c>
      <c r="E687" s="67" t="s">
        <v>792</v>
      </c>
      <c r="F687" s="75" t="s">
        <v>67</v>
      </c>
      <c r="G687" s="45">
        <v>0</v>
      </c>
      <c r="H687" s="45">
        <v>0</v>
      </c>
    </row>
    <row r="688" spans="1:8" x14ac:dyDescent="0.25">
      <c r="A688" s="67"/>
      <c r="B688" s="67"/>
      <c r="C688" s="67"/>
      <c r="D688" s="67"/>
      <c r="E688" s="67"/>
      <c r="F688" s="67"/>
      <c r="G688" s="45">
        <v>1000</v>
      </c>
      <c r="H688" s="45">
        <v>0</v>
      </c>
    </row>
    <row r="689" spans="1:8" x14ac:dyDescent="0.25">
      <c r="A689" s="67"/>
      <c r="B689" s="67"/>
      <c r="C689" s="67"/>
      <c r="D689" s="67"/>
      <c r="E689" s="67"/>
      <c r="F689" s="67"/>
      <c r="G689" s="45">
        <v>0</v>
      </c>
      <c r="H689" s="45">
        <v>0</v>
      </c>
    </row>
    <row r="690" spans="1:8" x14ac:dyDescent="0.25">
      <c r="A690" s="67" t="s">
        <v>795</v>
      </c>
      <c r="B690" s="67" t="s">
        <v>815</v>
      </c>
      <c r="C690" s="67" t="s">
        <v>812</v>
      </c>
      <c r="D690" s="67" t="s">
        <v>813</v>
      </c>
      <c r="E690" s="67" t="s">
        <v>792</v>
      </c>
      <c r="F690" s="75" t="s">
        <v>67</v>
      </c>
      <c r="G690" s="45">
        <v>0</v>
      </c>
      <c r="H690" s="45">
        <v>0</v>
      </c>
    </row>
    <row r="691" spans="1:8" x14ac:dyDescent="0.25">
      <c r="A691" s="67"/>
      <c r="B691" s="67"/>
      <c r="C691" s="67"/>
      <c r="D691" s="67"/>
      <c r="E691" s="67"/>
      <c r="F691" s="67"/>
      <c r="G691" s="45">
        <v>1000</v>
      </c>
      <c r="H691" s="45">
        <v>0</v>
      </c>
    </row>
    <row r="692" spans="1:8" x14ac:dyDescent="0.25">
      <c r="A692" s="67"/>
      <c r="B692" s="67"/>
      <c r="C692" s="67"/>
      <c r="D692" s="67"/>
      <c r="E692" s="67"/>
      <c r="F692" s="67"/>
      <c r="G692" s="45">
        <v>0</v>
      </c>
      <c r="H692" s="45">
        <v>0</v>
      </c>
    </row>
    <row r="693" spans="1:8" x14ac:dyDescent="0.25">
      <c r="A693" s="67" t="s">
        <v>795</v>
      </c>
      <c r="B693" s="67" t="s">
        <v>816</v>
      </c>
      <c r="C693" s="67" t="s">
        <v>817</v>
      </c>
      <c r="D693" s="67" t="s">
        <v>818</v>
      </c>
      <c r="E693" s="67" t="s">
        <v>792</v>
      </c>
      <c r="F693" s="75" t="s">
        <v>96</v>
      </c>
      <c r="G693" s="45">
        <v>0</v>
      </c>
      <c r="H693" s="45">
        <v>0</v>
      </c>
    </row>
    <row r="694" spans="1:8" x14ac:dyDescent="0.25">
      <c r="A694" s="67"/>
      <c r="B694" s="67"/>
      <c r="C694" s="67"/>
      <c r="D694" s="67"/>
      <c r="E694" s="67"/>
      <c r="F694" s="67"/>
      <c r="G694" s="45">
        <v>0</v>
      </c>
      <c r="H694" s="45">
        <v>0</v>
      </c>
    </row>
    <row r="695" spans="1:8" x14ac:dyDescent="0.25">
      <c r="A695" s="67"/>
      <c r="B695" s="67"/>
      <c r="C695" s="67"/>
      <c r="D695" s="67"/>
      <c r="E695" s="67"/>
      <c r="F695" s="67"/>
      <c r="G695" s="45">
        <v>0</v>
      </c>
      <c r="H695" s="45">
        <v>0</v>
      </c>
    </row>
    <row r="696" spans="1:8" x14ac:dyDescent="0.25">
      <c r="A696" s="67" t="s">
        <v>795</v>
      </c>
      <c r="B696" s="67" t="s">
        <v>819</v>
      </c>
      <c r="C696" s="67" t="s">
        <v>820</v>
      </c>
      <c r="D696" s="67" t="s">
        <v>821</v>
      </c>
      <c r="E696" s="67" t="s">
        <v>792</v>
      </c>
      <c r="F696" s="75" t="s">
        <v>154</v>
      </c>
      <c r="G696" s="45">
        <v>0</v>
      </c>
      <c r="H696" s="45">
        <v>0</v>
      </c>
    </row>
    <row r="697" spans="1:8" x14ac:dyDescent="0.25">
      <c r="A697" s="67"/>
      <c r="B697" s="67"/>
      <c r="C697" s="67"/>
      <c r="D697" s="67"/>
      <c r="E697" s="67"/>
      <c r="F697" s="67"/>
      <c r="G697" s="45">
        <v>0</v>
      </c>
      <c r="H697" s="45">
        <v>0</v>
      </c>
    </row>
    <row r="698" spans="1:8" x14ac:dyDescent="0.25">
      <c r="A698" s="67"/>
      <c r="B698" s="67"/>
      <c r="C698" s="67"/>
      <c r="D698" s="67"/>
      <c r="E698" s="67"/>
      <c r="F698" s="67"/>
      <c r="G698" s="45">
        <v>0</v>
      </c>
      <c r="H698" s="45">
        <v>0</v>
      </c>
    </row>
    <row r="699" spans="1:8" x14ac:dyDescent="0.25">
      <c r="A699" s="67" t="s">
        <v>795</v>
      </c>
      <c r="B699" s="67" t="s">
        <v>822</v>
      </c>
      <c r="C699" s="67" t="s">
        <v>823</v>
      </c>
      <c r="D699" s="67" t="s">
        <v>655</v>
      </c>
      <c r="E699" s="67" t="s">
        <v>792</v>
      </c>
      <c r="F699" s="75" t="s">
        <v>365</v>
      </c>
      <c r="G699" s="45">
        <v>0</v>
      </c>
      <c r="H699" s="45">
        <v>0</v>
      </c>
    </row>
    <row r="700" spans="1:8" x14ac:dyDescent="0.25">
      <c r="A700" s="67"/>
      <c r="B700" s="67"/>
      <c r="C700" s="67"/>
      <c r="D700" s="67"/>
      <c r="E700" s="67"/>
      <c r="F700" s="67"/>
      <c r="G700" s="45">
        <v>1000</v>
      </c>
      <c r="H700" s="45">
        <v>0</v>
      </c>
    </row>
    <row r="701" spans="1:8" x14ac:dyDescent="0.25">
      <c r="A701" s="67"/>
      <c r="B701" s="67"/>
      <c r="C701" s="67"/>
      <c r="D701" s="67"/>
      <c r="E701" s="67"/>
      <c r="F701" s="67"/>
      <c r="G701" s="45">
        <v>0</v>
      </c>
      <c r="H701" s="45">
        <v>0</v>
      </c>
    </row>
    <row r="702" spans="1:8" x14ac:dyDescent="0.25">
      <c r="A702" s="67" t="s">
        <v>795</v>
      </c>
      <c r="B702" s="67" t="s">
        <v>824</v>
      </c>
      <c r="C702" s="67" t="s">
        <v>823</v>
      </c>
      <c r="D702" s="67" t="s">
        <v>655</v>
      </c>
      <c r="E702" s="67" t="s">
        <v>792</v>
      </c>
      <c r="F702" s="75" t="s">
        <v>825</v>
      </c>
      <c r="G702" s="45">
        <v>0</v>
      </c>
      <c r="H702" s="45">
        <v>0</v>
      </c>
    </row>
    <row r="703" spans="1:8" x14ac:dyDescent="0.25">
      <c r="A703" s="67"/>
      <c r="B703" s="67"/>
      <c r="C703" s="67"/>
      <c r="D703" s="67"/>
      <c r="E703" s="67"/>
      <c r="F703" s="67"/>
      <c r="G703" s="45">
        <v>0</v>
      </c>
      <c r="H703" s="45">
        <v>0</v>
      </c>
    </row>
    <row r="704" spans="1:8" x14ac:dyDescent="0.25">
      <c r="A704" s="67"/>
      <c r="B704" s="67"/>
      <c r="C704" s="67"/>
      <c r="D704" s="67"/>
      <c r="E704" s="67"/>
      <c r="F704" s="67"/>
      <c r="G704" s="45">
        <v>0</v>
      </c>
      <c r="H704" s="45">
        <v>0</v>
      </c>
    </row>
    <row r="705" spans="1:8" x14ac:dyDescent="0.25">
      <c r="A705" s="67" t="s">
        <v>795</v>
      </c>
      <c r="B705" s="67" t="s">
        <v>826</v>
      </c>
      <c r="C705" s="67" t="s">
        <v>823</v>
      </c>
      <c r="D705" s="67" t="s">
        <v>655</v>
      </c>
      <c r="E705" s="67" t="s">
        <v>792</v>
      </c>
      <c r="F705" s="75" t="s">
        <v>368</v>
      </c>
      <c r="G705" s="45">
        <v>0</v>
      </c>
      <c r="H705" s="45">
        <v>0</v>
      </c>
    </row>
    <row r="706" spans="1:8" x14ac:dyDescent="0.25">
      <c r="A706" s="67"/>
      <c r="B706" s="67"/>
      <c r="C706" s="67"/>
      <c r="D706" s="67"/>
      <c r="E706" s="67"/>
      <c r="F706" s="67"/>
      <c r="G706" s="45">
        <v>0</v>
      </c>
      <c r="H706" s="45">
        <v>0</v>
      </c>
    </row>
    <row r="707" spans="1:8" x14ac:dyDescent="0.25">
      <c r="A707" s="67"/>
      <c r="B707" s="67"/>
      <c r="C707" s="67"/>
      <c r="D707" s="67"/>
      <c r="E707" s="67"/>
      <c r="F707" s="67"/>
      <c r="G707" s="45">
        <v>0</v>
      </c>
      <c r="H707" s="45">
        <v>0</v>
      </c>
    </row>
    <row r="708" spans="1:8" ht="28.5" x14ac:dyDescent="0.25">
      <c r="A708" s="14" t="s">
        <v>827</v>
      </c>
      <c r="B708" s="14" t="s">
        <v>828</v>
      </c>
      <c r="C708" s="2" t="s">
        <v>578</v>
      </c>
      <c r="D708" s="2" t="s">
        <v>829</v>
      </c>
      <c r="E708" s="5" t="s">
        <v>830</v>
      </c>
      <c r="F708" s="15" t="s">
        <v>831</v>
      </c>
      <c r="G708" s="13" t="s">
        <v>832</v>
      </c>
      <c r="H708" s="13" t="s">
        <v>833</v>
      </c>
    </row>
    <row r="709" spans="1:8" ht="42.75" x14ac:dyDescent="0.25">
      <c r="A709" s="14" t="s">
        <v>834</v>
      </c>
      <c r="B709" s="14" t="s">
        <v>835</v>
      </c>
      <c r="C709" s="2" t="s">
        <v>578</v>
      </c>
      <c r="D709" s="2" t="s">
        <v>836</v>
      </c>
      <c r="E709" s="5" t="s">
        <v>830</v>
      </c>
      <c r="F709" s="15" t="s">
        <v>837</v>
      </c>
      <c r="G709" s="13" t="s">
        <v>838</v>
      </c>
      <c r="H709" s="13" t="s">
        <v>839</v>
      </c>
    </row>
    <row r="710" spans="1:8" ht="28.5" x14ac:dyDescent="0.25">
      <c r="A710" s="14" t="s">
        <v>840</v>
      </c>
      <c r="B710" s="14" t="s">
        <v>841</v>
      </c>
      <c r="C710" s="2" t="s">
        <v>578</v>
      </c>
      <c r="D710" s="2" t="s">
        <v>842</v>
      </c>
      <c r="E710" s="5" t="s">
        <v>830</v>
      </c>
      <c r="F710" s="15" t="s">
        <v>843</v>
      </c>
      <c r="G710" s="13" t="s">
        <v>844</v>
      </c>
      <c r="H710" s="13" t="s">
        <v>833</v>
      </c>
    </row>
    <row r="711" spans="1:8" ht="28.5" x14ac:dyDescent="0.25">
      <c r="A711" s="14" t="s">
        <v>845</v>
      </c>
      <c r="B711" s="14" t="s">
        <v>828</v>
      </c>
      <c r="C711" s="2" t="s">
        <v>578</v>
      </c>
      <c r="D711" s="2" t="s">
        <v>846</v>
      </c>
      <c r="E711" s="5" t="s">
        <v>830</v>
      </c>
      <c r="F711" s="15" t="s">
        <v>847</v>
      </c>
      <c r="G711" s="13" t="s">
        <v>832</v>
      </c>
      <c r="H711" s="13" t="s">
        <v>833</v>
      </c>
    </row>
    <row r="712" spans="1:8" ht="28.5" x14ac:dyDescent="0.25">
      <c r="A712" s="14" t="s">
        <v>848</v>
      </c>
      <c r="B712" s="14" t="s">
        <v>849</v>
      </c>
      <c r="C712" s="8" t="s">
        <v>850</v>
      </c>
      <c r="D712" s="2" t="s">
        <v>851</v>
      </c>
      <c r="E712" s="5" t="s">
        <v>830</v>
      </c>
      <c r="F712" s="15" t="s">
        <v>852</v>
      </c>
      <c r="G712" s="13" t="s">
        <v>853</v>
      </c>
      <c r="H712" s="13" t="s">
        <v>833</v>
      </c>
    </row>
    <row r="713" spans="1:8" ht="28.5" x14ac:dyDescent="0.25">
      <c r="A713" s="14" t="s">
        <v>854</v>
      </c>
      <c r="B713" s="14" t="s">
        <v>849</v>
      </c>
      <c r="C713" s="8" t="s">
        <v>855</v>
      </c>
      <c r="D713" s="2" t="s">
        <v>115</v>
      </c>
      <c r="E713" s="5" t="s">
        <v>830</v>
      </c>
      <c r="F713" s="16">
        <v>42626</v>
      </c>
      <c r="G713" s="13" t="s">
        <v>853</v>
      </c>
      <c r="H713" s="13" t="s">
        <v>833</v>
      </c>
    </row>
    <row r="714" spans="1:8" ht="28.5" x14ac:dyDescent="0.25">
      <c r="A714" s="14" t="s">
        <v>856</v>
      </c>
      <c r="B714" s="14" t="s">
        <v>857</v>
      </c>
      <c r="C714" s="8" t="s">
        <v>855</v>
      </c>
      <c r="D714" s="2" t="s">
        <v>115</v>
      </c>
      <c r="E714" s="5" t="s">
        <v>830</v>
      </c>
      <c r="F714" s="16">
        <v>42626</v>
      </c>
      <c r="G714" s="13" t="s">
        <v>853</v>
      </c>
      <c r="H714" s="13" t="s">
        <v>833</v>
      </c>
    </row>
    <row r="715" spans="1:8" ht="42.75" x14ac:dyDescent="0.25">
      <c r="A715" s="5" t="s">
        <v>858</v>
      </c>
      <c r="B715" s="14" t="s">
        <v>859</v>
      </c>
      <c r="C715" s="8" t="s">
        <v>860</v>
      </c>
      <c r="D715" s="2" t="s">
        <v>861</v>
      </c>
      <c r="E715" s="5" t="s">
        <v>830</v>
      </c>
      <c r="F715" s="15" t="s">
        <v>843</v>
      </c>
      <c r="G715" s="13" t="s">
        <v>862</v>
      </c>
      <c r="H715" s="13" t="s">
        <v>863</v>
      </c>
    </row>
    <row r="716" spans="1:8" ht="71.25" x14ac:dyDescent="0.25">
      <c r="A716" s="5" t="s">
        <v>864</v>
      </c>
      <c r="B716" s="14" t="s">
        <v>865</v>
      </c>
      <c r="C716" s="8" t="s">
        <v>860</v>
      </c>
      <c r="D716" s="2" t="s">
        <v>866</v>
      </c>
      <c r="E716" s="5" t="s">
        <v>830</v>
      </c>
      <c r="F716" s="15" t="s">
        <v>867</v>
      </c>
      <c r="G716" s="13" t="s">
        <v>868</v>
      </c>
      <c r="H716" s="13" t="s">
        <v>869</v>
      </c>
    </row>
    <row r="717" spans="1:8" ht="57" x14ac:dyDescent="0.25">
      <c r="A717" s="5" t="s">
        <v>870</v>
      </c>
      <c r="B717" s="14" t="s">
        <v>857</v>
      </c>
      <c r="C717" s="8" t="s">
        <v>193</v>
      </c>
      <c r="D717" s="8" t="s">
        <v>193</v>
      </c>
      <c r="E717" s="5" t="s">
        <v>830</v>
      </c>
      <c r="F717" s="15">
        <v>42639</v>
      </c>
      <c r="G717" s="13" t="s">
        <v>853</v>
      </c>
      <c r="H717" s="13" t="s">
        <v>833</v>
      </c>
    </row>
    <row r="718" spans="1:8" ht="42.75" x14ac:dyDescent="0.25">
      <c r="A718" s="5" t="s">
        <v>871</v>
      </c>
      <c r="B718" s="14" t="s">
        <v>872</v>
      </c>
      <c r="C718" s="8" t="s">
        <v>873</v>
      </c>
      <c r="D718" s="2" t="s">
        <v>874</v>
      </c>
      <c r="E718" s="5" t="s">
        <v>830</v>
      </c>
      <c r="F718" s="15">
        <v>42641</v>
      </c>
      <c r="G718" s="13" t="s">
        <v>875</v>
      </c>
      <c r="H718" s="13" t="s">
        <v>876</v>
      </c>
    </row>
    <row r="719" spans="1:8" ht="28.5" x14ac:dyDescent="0.25">
      <c r="A719" s="71" t="s">
        <v>877</v>
      </c>
      <c r="B719" s="71" t="s">
        <v>1587</v>
      </c>
      <c r="C719" s="71" t="s">
        <v>1602</v>
      </c>
      <c r="D719" s="71" t="s">
        <v>1602</v>
      </c>
      <c r="E719" s="71" t="s">
        <v>1609</v>
      </c>
      <c r="F719" s="85" t="s">
        <v>1610</v>
      </c>
      <c r="G719" s="46" t="s">
        <v>1520</v>
      </c>
      <c r="H719" s="46" t="s">
        <v>1521</v>
      </c>
    </row>
    <row r="720" spans="1:8" ht="28.5" x14ac:dyDescent="0.25">
      <c r="A720" s="71"/>
      <c r="B720" s="71"/>
      <c r="C720" s="71"/>
      <c r="D720" s="71"/>
      <c r="E720" s="71"/>
      <c r="F720" s="85"/>
      <c r="G720" s="46" t="s">
        <v>878</v>
      </c>
      <c r="H720" s="46" t="s">
        <v>879</v>
      </c>
    </row>
    <row r="721" spans="1:8" x14ac:dyDescent="0.25">
      <c r="A721" s="71"/>
      <c r="B721" s="71"/>
      <c r="C721" s="71"/>
      <c r="D721" s="71"/>
      <c r="E721" s="71"/>
      <c r="F721" s="85"/>
      <c r="G721" s="47"/>
      <c r="H721" s="47" t="s">
        <v>880</v>
      </c>
    </row>
    <row r="722" spans="1:8" ht="15" customHeight="1" x14ac:dyDescent="0.25">
      <c r="A722" s="71" t="s">
        <v>881</v>
      </c>
      <c r="B722" s="71" t="s">
        <v>202</v>
      </c>
      <c r="C722" s="71" t="s">
        <v>1603</v>
      </c>
      <c r="D722" s="71" t="s">
        <v>1603</v>
      </c>
      <c r="E722" s="71" t="s">
        <v>1609</v>
      </c>
      <c r="F722" s="86" t="s">
        <v>357</v>
      </c>
      <c r="G722" s="46" t="s">
        <v>1522</v>
      </c>
      <c r="H722" s="46" t="s">
        <v>1523</v>
      </c>
    </row>
    <row r="723" spans="1:8" x14ac:dyDescent="0.25">
      <c r="A723" s="71"/>
      <c r="B723" s="71"/>
      <c r="C723" s="71"/>
      <c r="D723" s="71"/>
      <c r="E723" s="71"/>
      <c r="F723" s="86"/>
      <c r="G723" s="46" t="s">
        <v>882</v>
      </c>
      <c r="H723" s="46" t="s">
        <v>883</v>
      </c>
    </row>
    <row r="724" spans="1:8" x14ac:dyDescent="0.25">
      <c r="A724" s="71"/>
      <c r="B724" s="71"/>
      <c r="C724" s="71"/>
      <c r="D724" s="71"/>
      <c r="E724" s="71"/>
      <c r="F724" s="86"/>
      <c r="G724" s="47"/>
      <c r="H724" s="47" t="s">
        <v>884</v>
      </c>
    </row>
    <row r="725" spans="1:8" ht="15" customHeight="1" x14ac:dyDescent="0.25">
      <c r="A725" s="71" t="s">
        <v>885</v>
      </c>
      <c r="B725" s="71" t="s">
        <v>1588</v>
      </c>
      <c r="C725" s="71" t="s">
        <v>1603</v>
      </c>
      <c r="D725" s="71" t="s">
        <v>1603</v>
      </c>
      <c r="E725" s="71" t="s">
        <v>1609</v>
      </c>
      <c r="F725" s="86" t="s">
        <v>357</v>
      </c>
      <c r="G725" s="46" t="s">
        <v>1522</v>
      </c>
      <c r="H725" s="46" t="s">
        <v>1523</v>
      </c>
    </row>
    <row r="726" spans="1:8" x14ac:dyDescent="0.25">
      <c r="A726" s="71"/>
      <c r="B726" s="71"/>
      <c r="C726" s="71"/>
      <c r="D726" s="71"/>
      <c r="E726" s="71"/>
      <c r="F726" s="86"/>
      <c r="G726" s="46" t="s">
        <v>882</v>
      </c>
      <c r="H726" s="46" t="s">
        <v>883</v>
      </c>
    </row>
    <row r="727" spans="1:8" x14ac:dyDescent="0.25">
      <c r="A727" s="71"/>
      <c r="B727" s="71"/>
      <c r="C727" s="71"/>
      <c r="D727" s="71"/>
      <c r="E727" s="71"/>
      <c r="F727" s="86"/>
      <c r="G727" s="47"/>
      <c r="H727" s="47" t="s">
        <v>884</v>
      </c>
    </row>
    <row r="728" spans="1:8" ht="15" customHeight="1" x14ac:dyDescent="0.25">
      <c r="A728" s="71" t="s">
        <v>886</v>
      </c>
      <c r="B728" s="71" t="s">
        <v>1589</v>
      </c>
      <c r="C728" s="71" t="s">
        <v>1603</v>
      </c>
      <c r="D728" s="71" t="s">
        <v>1603</v>
      </c>
      <c r="E728" s="71" t="s">
        <v>1609</v>
      </c>
      <c r="F728" s="86" t="s">
        <v>357</v>
      </c>
      <c r="G728" s="46" t="s">
        <v>1522</v>
      </c>
      <c r="H728" s="46" t="s">
        <v>1523</v>
      </c>
    </row>
    <row r="729" spans="1:8" x14ac:dyDescent="0.25">
      <c r="A729" s="71"/>
      <c r="B729" s="71"/>
      <c r="C729" s="71"/>
      <c r="D729" s="71"/>
      <c r="E729" s="71"/>
      <c r="F729" s="86"/>
      <c r="G729" s="46" t="s">
        <v>882</v>
      </c>
      <c r="H729" s="46" t="s">
        <v>883</v>
      </c>
    </row>
    <row r="730" spans="1:8" x14ac:dyDescent="0.25">
      <c r="A730" s="71"/>
      <c r="B730" s="71"/>
      <c r="C730" s="71"/>
      <c r="D730" s="71"/>
      <c r="E730" s="71"/>
      <c r="F730" s="86"/>
      <c r="G730" s="47"/>
      <c r="H730" s="47" t="s">
        <v>884</v>
      </c>
    </row>
    <row r="731" spans="1:8" ht="15" customHeight="1" x14ac:dyDescent="0.25">
      <c r="A731" s="71" t="s">
        <v>887</v>
      </c>
      <c r="B731" s="71" t="s">
        <v>1590</v>
      </c>
      <c r="C731" s="71" t="s">
        <v>1603</v>
      </c>
      <c r="D731" s="71" t="s">
        <v>1603</v>
      </c>
      <c r="E731" s="71" t="s">
        <v>1609</v>
      </c>
      <c r="F731" s="86" t="s">
        <v>357</v>
      </c>
      <c r="G731" s="46" t="s">
        <v>1522</v>
      </c>
      <c r="H731" s="46" t="s">
        <v>1523</v>
      </c>
    </row>
    <row r="732" spans="1:8" x14ac:dyDescent="0.25">
      <c r="A732" s="71"/>
      <c r="B732" s="71"/>
      <c r="C732" s="71"/>
      <c r="D732" s="71"/>
      <c r="E732" s="71"/>
      <c r="F732" s="86"/>
      <c r="G732" s="46" t="s">
        <v>882</v>
      </c>
      <c r="H732" s="46" t="s">
        <v>883</v>
      </c>
    </row>
    <row r="733" spans="1:8" x14ac:dyDescent="0.25">
      <c r="A733" s="71"/>
      <c r="B733" s="71"/>
      <c r="C733" s="71"/>
      <c r="D733" s="71"/>
      <c r="E733" s="71"/>
      <c r="F733" s="86"/>
      <c r="G733" s="47"/>
      <c r="H733" s="47" t="s">
        <v>888</v>
      </c>
    </row>
    <row r="734" spans="1:8" ht="15" customHeight="1" x14ac:dyDescent="0.25">
      <c r="A734" s="71" t="s">
        <v>889</v>
      </c>
      <c r="B734" s="71" t="s">
        <v>1591</v>
      </c>
      <c r="C734" s="71" t="s">
        <v>1604</v>
      </c>
      <c r="D734" s="71" t="s">
        <v>1604</v>
      </c>
      <c r="E734" s="71" t="s">
        <v>1609</v>
      </c>
      <c r="F734" s="86" t="s">
        <v>1611</v>
      </c>
      <c r="G734" s="46" t="s">
        <v>1522</v>
      </c>
      <c r="H734" s="46" t="s">
        <v>1523</v>
      </c>
    </row>
    <row r="735" spans="1:8" x14ac:dyDescent="0.25">
      <c r="A735" s="71"/>
      <c r="B735" s="71"/>
      <c r="C735" s="71"/>
      <c r="D735" s="71"/>
      <c r="E735" s="71"/>
      <c r="F735" s="86"/>
      <c r="G735" s="46" t="s">
        <v>882</v>
      </c>
      <c r="H735" s="46" t="s">
        <v>883</v>
      </c>
    </row>
    <row r="736" spans="1:8" x14ac:dyDescent="0.25">
      <c r="A736" s="71"/>
      <c r="B736" s="71"/>
      <c r="C736" s="71"/>
      <c r="D736" s="71"/>
      <c r="E736" s="71"/>
      <c r="F736" s="86"/>
      <c r="G736" s="47"/>
      <c r="H736" s="47" t="s">
        <v>890</v>
      </c>
    </row>
    <row r="737" spans="1:8" ht="24.95" customHeight="1" x14ac:dyDescent="0.25">
      <c r="A737" s="71" t="s">
        <v>891</v>
      </c>
      <c r="B737" s="71" t="s">
        <v>1592</v>
      </c>
      <c r="C737" s="71" t="s">
        <v>1605</v>
      </c>
      <c r="D737" s="71" t="s">
        <v>1605</v>
      </c>
      <c r="E737" s="71" t="s">
        <v>1609</v>
      </c>
      <c r="F737" s="90" t="s">
        <v>82</v>
      </c>
      <c r="G737" s="46" t="s">
        <v>1522</v>
      </c>
      <c r="H737" s="46" t="s">
        <v>1523</v>
      </c>
    </row>
    <row r="738" spans="1:8" ht="24.95" customHeight="1" x14ac:dyDescent="0.25">
      <c r="A738" s="71"/>
      <c r="B738" s="71"/>
      <c r="C738" s="71"/>
      <c r="D738" s="71"/>
      <c r="E738" s="71"/>
      <c r="F738" s="90"/>
      <c r="G738" s="46" t="s">
        <v>882</v>
      </c>
      <c r="H738" s="46" t="s">
        <v>883</v>
      </c>
    </row>
    <row r="739" spans="1:8" ht="24.95" customHeight="1" x14ac:dyDescent="0.25">
      <c r="A739" s="71"/>
      <c r="B739" s="71"/>
      <c r="C739" s="71"/>
      <c r="D739" s="71"/>
      <c r="E739" s="71"/>
      <c r="F739" s="90"/>
      <c r="G739" s="47"/>
      <c r="H739" s="47" t="s">
        <v>892</v>
      </c>
    </row>
    <row r="740" spans="1:8" ht="24.95" customHeight="1" x14ac:dyDescent="0.25">
      <c r="A740" s="71" t="s">
        <v>893</v>
      </c>
      <c r="B740" s="71" t="s">
        <v>1593</v>
      </c>
      <c r="C740" s="71" t="s">
        <v>1605</v>
      </c>
      <c r="D740" s="71" t="s">
        <v>1605</v>
      </c>
      <c r="E740" s="71" t="s">
        <v>1609</v>
      </c>
      <c r="F740" s="90" t="s">
        <v>82</v>
      </c>
      <c r="G740" s="46" t="s">
        <v>1522</v>
      </c>
      <c r="H740" s="46" t="s">
        <v>1523</v>
      </c>
    </row>
    <row r="741" spans="1:8" ht="24.95" customHeight="1" x14ac:dyDescent="0.25">
      <c r="A741" s="71"/>
      <c r="B741" s="71"/>
      <c r="C741" s="71"/>
      <c r="D741" s="71"/>
      <c r="E741" s="71"/>
      <c r="F741" s="90"/>
      <c r="G741" s="46" t="s">
        <v>882</v>
      </c>
      <c r="H741" s="46" t="s">
        <v>883</v>
      </c>
    </row>
    <row r="742" spans="1:8" ht="24.95" customHeight="1" x14ac:dyDescent="0.25">
      <c r="A742" s="71"/>
      <c r="B742" s="71"/>
      <c r="C742" s="71"/>
      <c r="D742" s="71"/>
      <c r="E742" s="71"/>
      <c r="F742" s="90"/>
      <c r="G742" s="47"/>
      <c r="H742" s="47" t="s">
        <v>892</v>
      </c>
    </row>
    <row r="743" spans="1:8" ht="15" customHeight="1" x14ac:dyDescent="0.25">
      <c r="A743" s="71" t="s">
        <v>894</v>
      </c>
      <c r="B743" s="71" t="s">
        <v>1594</v>
      </c>
      <c r="C743" s="71" t="s">
        <v>1606</v>
      </c>
      <c r="D743" s="71" t="s">
        <v>1608</v>
      </c>
      <c r="E743" s="71" t="s">
        <v>1609</v>
      </c>
      <c r="F743" s="85" t="s">
        <v>180</v>
      </c>
      <c r="G743" s="46" t="s">
        <v>1522</v>
      </c>
      <c r="H743" s="46" t="s">
        <v>1523</v>
      </c>
    </row>
    <row r="744" spans="1:8" x14ac:dyDescent="0.25">
      <c r="A744" s="71"/>
      <c r="B744" s="71"/>
      <c r="C744" s="71"/>
      <c r="D744" s="71"/>
      <c r="E744" s="71"/>
      <c r="F744" s="85"/>
      <c r="G744" s="46" t="s">
        <v>882</v>
      </c>
      <c r="H744" s="46" t="s">
        <v>883</v>
      </c>
    </row>
    <row r="745" spans="1:8" x14ac:dyDescent="0.25">
      <c r="A745" s="71"/>
      <c r="B745" s="71"/>
      <c r="C745" s="71"/>
      <c r="D745" s="71"/>
      <c r="E745" s="71"/>
      <c r="F745" s="85"/>
      <c r="G745" s="47"/>
      <c r="H745" s="47" t="s">
        <v>895</v>
      </c>
    </row>
    <row r="746" spans="1:8" ht="15" customHeight="1" x14ac:dyDescent="0.25">
      <c r="A746" s="71" t="s">
        <v>896</v>
      </c>
      <c r="B746" s="71" t="s">
        <v>1595</v>
      </c>
      <c r="C746" s="71" t="s">
        <v>1607</v>
      </c>
      <c r="D746" s="71" t="s">
        <v>1607</v>
      </c>
      <c r="E746" s="71" t="s">
        <v>1609</v>
      </c>
      <c r="F746" s="85" t="s">
        <v>67</v>
      </c>
      <c r="G746" s="46" t="s">
        <v>1522</v>
      </c>
      <c r="H746" s="46" t="s">
        <v>1523</v>
      </c>
    </row>
    <row r="747" spans="1:8" x14ac:dyDescent="0.25">
      <c r="A747" s="71"/>
      <c r="B747" s="71"/>
      <c r="C747" s="71"/>
      <c r="D747" s="71"/>
      <c r="E747" s="71"/>
      <c r="F747" s="85"/>
      <c r="G747" s="46" t="s">
        <v>882</v>
      </c>
      <c r="H747" s="46" t="s">
        <v>883</v>
      </c>
    </row>
    <row r="748" spans="1:8" x14ac:dyDescent="0.25">
      <c r="A748" s="71"/>
      <c r="B748" s="71"/>
      <c r="C748" s="71"/>
      <c r="D748" s="71"/>
      <c r="E748" s="71"/>
      <c r="F748" s="85"/>
      <c r="G748" s="47"/>
      <c r="H748" s="47" t="s">
        <v>897</v>
      </c>
    </row>
    <row r="749" spans="1:8" ht="15" customHeight="1" x14ac:dyDescent="0.25">
      <c r="A749" s="71" t="s">
        <v>898</v>
      </c>
      <c r="B749" s="71" t="s">
        <v>1596</v>
      </c>
      <c r="C749" s="71" t="s">
        <v>1607</v>
      </c>
      <c r="D749" s="71" t="s">
        <v>1607</v>
      </c>
      <c r="E749" s="71" t="s">
        <v>1609</v>
      </c>
      <c r="F749" s="85" t="s">
        <v>67</v>
      </c>
      <c r="G749" s="46" t="s">
        <v>1522</v>
      </c>
      <c r="H749" s="46" t="s">
        <v>1523</v>
      </c>
    </row>
    <row r="750" spans="1:8" x14ac:dyDescent="0.25">
      <c r="A750" s="71"/>
      <c r="B750" s="71"/>
      <c r="C750" s="71"/>
      <c r="D750" s="71"/>
      <c r="E750" s="71"/>
      <c r="F750" s="85"/>
      <c r="G750" s="46" t="s">
        <v>882</v>
      </c>
      <c r="H750" s="46" t="s">
        <v>883</v>
      </c>
    </row>
    <row r="751" spans="1:8" x14ac:dyDescent="0.25">
      <c r="A751" s="71"/>
      <c r="B751" s="71"/>
      <c r="C751" s="71"/>
      <c r="D751" s="71"/>
      <c r="E751" s="71"/>
      <c r="F751" s="85"/>
      <c r="G751" s="47"/>
      <c r="H751" s="47" t="s">
        <v>892</v>
      </c>
    </row>
    <row r="752" spans="1:8" ht="15" customHeight="1" x14ac:dyDescent="0.25">
      <c r="A752" s="71" t="s">
        <v>899</v>
      </c>
      <c r="B752" s="71" t="s">
        <v>1597</v>
      </c>
      <c r="C752" s="71" t="s">
        <v>1607</v>
      </c>
      <c r="D752" s="71" t="s">
        <v>1607</v>
      </c>
      <c r="E752" s="71" t="s">
        <v>1609</v>
      </c>
      <c r="F752" s="85" t="s">
        <v>67</v>
      </c>
      <c r="G752" s="46" t="s">
        <v>1522</v>
      </c>
      <c r="H752" s="46" t="s">
        <v>1523</v>
      </c>
    </row>
    <row r="753" spans="1:8" x14ac:dyDescent="0.25">
      <c r="A753" s="71"/>
      <c r="B753" s="71"/>
      <c r="C753" s="71"/>
      <c r="D753" s="71"/>
      <c r="E753" s="71"/>
      <c r="F753" s="85"/>
      <c r="G753" s="46" t="s">
        <v>882</v>
      </c>
      <c r="H753" s="46" t="s">
        <v>883</v>
      </c>
    </row>
    <row r="754" spans="1:8" x14ac:dyDescent="0.25">
      <c r="A754" s="71"/>
      <c r="B754" s="71"/>
      <c r="C754" s="71"/>
      <c r="D754" s="71"/>
      <c r="E754" s="71"/>
      <c r="F754" s="85"/>
      <c r="G754" s="47"/>
      <c r="H754" s="47" t="s">
        <v>895</v>
      </c>
    </row>
    <row r="755" spans="1:8" ht="15" customHeight="1" x14ac:dyDescent="0.25">
      <c r="A755" s="71" t="s">
        <v>900</v>
      </c>
      <c r="B755" s="71" t="s">
        <v>1598</v>
      </c>
      <c r="C755" s="71" t="s">
        <v>920</v>
      </c>
      <c r="D755" s="71" t="s">
        <v>920</v>
      </c>
      <c r="E755" s="71" t="s">
        <v>1609</v>
      </c>
      <c r="F755" s="90" t="s">
        <v>1612</v>
      </c>
      <c r="G755" s="46" t="s">
        <v>1522</v>
      </c>
      <c r="H755" s="46" t="s">
        <v>1523</v>
      </c>
    </row>
    <row r="756" spans="1:8" x14ac:dyDescent="0.25">
      <c r="A756" s="71"/>
      <c r="B756" s="71"/>
      <c r="C756" s="71"/>
      <c r="D756" s="71"/>
      <c r="E756" s="71"/>
      <c r="F756" s="90"/>
      <c r="G756" s="46" t="s">
        <v>882</v>
      </c>
      <c r="H756" s="46" t="s">
        <v>883</v>
      </c>
    </row>
    <row r="757" spans="1:8" x14ac:dyDescent="0.25">
      <c r="A757" s="71"/>
      <c r="B757" s="71"/>
      <c r="C757" s="71"/>
      <c r="D757" s="71"/>
      <c r="E757" s="71"/>
      <c r="F757" s="90"/>
      <c r="G757" s="47"/>
      <c r="H757" s="47" t="s">
        <v>895</v>
      </c>
    </row>
    <row r="758" spans="1:8" ht="15" customHeight="1" x14ac:dyDescent="0.25">
      <c r="A758" s="71" t="s">
        <v>901</v>
      </c>
      <c r="B758" s="71" t="s">
        <v>1599</v>
      </c>
      <c r="C758" s="71" t="s">
        <v>920</v>
      </c>
      <c r="D758" s="71" t="s">
        <v>920</v>
      </c>
      <c r="E758" s="71" t="s">
        <v>1609</v>
      </c>
      <c r="F758" s="85" t="s">
        <v>735</v>
      </c>
      <c r="G758" s="46" t="s">
        <v>1522</v>
      </c>
      <c r="H758" s="46" t="s">
        <v>1523</v>
      </c>
    </row>
    <row r="759" spans="1:8" x14ac:dyDescent="0.25">
      <c r="A759" s="71"/>
      <c r="B759" s="71"/>
      <c r="C759" s="71"/>
      <c r="D759" s="71"/>
      <c r="E759" s="71"/>
      <c r="F759" s="85"/>
      <c r="G759" s="46" t="s">
        <v>882</v>
      </c>
      <c r="H759" s="46" t="s">
        <v>883</v>
      </c>
    </row>
    <row r="760" spans="1:8" x14ac:dyDescent="0.25">
      <c r="A760" s="71"/>
      <c r="B760" s="71"/>
      <c r="C760" s="71"/>
      <c r="D760" s="71"/>
      <c r="E760" s="71"/>
      <c r="F760" s="85"/>
      <c r="G760" s="47"/>
      <c r="H760" s="47" t="s">
        <v>902</v>
      </c>
    </row>
    <row r="761" spans="1:8" ht="15" customHeight="1" x14ac:dyDescent="0.25">
      <c r="A761" s="71" t="s">
        <v>903</v>
      </c>
      <c r="B761" s="71" t="s">
        <v>1600</v>
      </c>
      <c r="C761" s="71" t="s">
        <v>920</v>
      </c>
      <c r="D761" s="71" t="s">
        <v>920</v>
      </c>
      <c r="E761" s="71" t="s">
        <v>1609</v>
      </c>
      <c r="F761" s="85" t="s">
        <v>1613</v>
      </c>
      <c r="G761" s="46" t="s">
        <v>1522</v>
      </c>
      <c r="H761" s="46" t="s">
        <v>1523</v>
      </c>
    </row>
    <row r="762" spans="1:8" x14ac:dyDescent="0.25">
      <c r="A762" s="71"/>
      <c r="B762" s="71"/>
      <c r="C762" s="71"/>
      <c r="D762" s="71"/>
      <c r="E762" s="71"/>
      <c r="F762" s="85"/>
      <c r="G762" s="46" t="s">
        <v>882</v>
      </c>
      <c r="H762" s="46" t="s">
        <v>883</v>
      </c>
    </row>
    <row r="763" spans="1:8" x14ac:dyDescent="0.25">
      <c r="A763" s="71"/>
      <c r="B763" s="71"/>
      <c r="C763" s="71"/>
      <c r="D763" s="71"/>
      <c r="E763" s="71"/>
      <c r="F763" s="85"/>
      <c r="G763" s="47"/>
      <c r="H763" s="47" t="s">
        <v>892</v>
      </c>
    </row>
    <row r="764" spans="1:8" ht="28.5" customHeight="1" x14ac:dyDescent="0.25">
      <c r="A764" s="71" t="s">
        <v>904</v>
      </c>
      <c r="B764" s="71" t="s">
        <v>1068</v>
      </c>
      <c r="C764" s="71" t="s">
        <v>920</v>
      </c>
      <c r="D764" s="71" t="s">
        <v>920</v>
      </c>
      <c r="E764" s="71" t="s">
        <v>1609</v>
      </c>
      <c r="F764" s="85" t="s">
        <v>132</v>
      </c>
      <c r="G764" s="46" t="s">
        <v>1524</v>
      </c>
      <c r="H764" s="46" t="s">
        <v>1525</v>
      </c>
    </row>
    <row r="765" spans="1:8" x14ac:dyDescent="0.25">
      <c r="A765" s="71"/>
      <c r="B765" s="71"/>
      <c r="C765" s="71"/>
      <c r="D765" s="71"/>
      <c r="E765" s="71"/>
      <c r="F765" s="85"/>
      <c r="G765" s="46" t="s">
        <v>882</v>
      </c>
      <c r="H765" s="46" t="s">
        <v>883</v>
      </c>
    </row>
    <row r="766" spans="1:8" x14ac:dyDescent="0.25">
      <c r="A766" s="71"/>
      <c r="B766" s="71"/>
      <c r="C766" s="71"/>
      <c r="D766" s="71"/>
      <c r="E766" s="71"/>
      <c r="F766" s="85"/>
      <c r="G766" s="47"/>
      <c r="H766" s="47" t="s">
        <v>905</v>
      </c>
    </row>
    <row r="767" spans="1:8" ht="15" customHeight="1" x14ac:dyDescent="0.25">
      <c r="A767" s="71" t="s">
        <v>906</v>
      </c>
      <c r="B767" s="71" t="s">
        <v>1601</v>
      </c>
      <c r="C767" s="71" t="s">
        <v>920</v>
      </c>
      <c r="D767" s="71" t="s">
        <v>920</v>
      </c>
      <c r="E767" s="71" t="s">
        <v>1609</v>
      </c>
      <c r="F767" s="85" t="s">
        <v>570</v>
      </c>
      <c r="G767" s="46" t="s">
        <v>1522</v>
      </c>
      <c r="H767" s="46" t="s">
        <v>1523</v>
      </c>
    </row>
    <row r="768" spans="1:8" x14ac:dyDescent="0.25">
      <c r="A768" s="71"/>
      <c r="B768" s="71"/>
      <c r="C768" s="71"/>
      <c r="D768" s="71"/>
      <c r="E768" s="71"/>
      <c r="F768" s="85"/>
      <c r="G768" s="46" t="s">
        <v>882</v>
      </c>
      <c r="H768" s="46" t="s">
        <v>883</v>
      </c>
    </row>
    <row r="769" spans="1:8" x14ac:dyDescent="0.25">
      <c r="A769" s="71"/>
      <c r="B769" s="71"/>
      <c r="C769" s="71"/>
      <c r="D769" s="71"/>
      <c r="E769" s="71"/>
      <c r="F769" s="85"/>
      <c r="G769" s="47"/>
      <c r="H769" s="47" t="s">
        <v>895</v>
      </c>
    </row>
    <row r="770" spans="1:8" ht="28.5" customHeight="1" x14ac:dyDescent="0.25">
      <c r="A770" s="71" t="s">
        <v>907</v>
      </c>
      <c r="B770" s="71" t="s">
        <v>1587</v>
      </c>
      <c r="C770" s="71" t="s">
        <v>1602</v>
      </c>
      <c r="D770" s="71" t="s">
        <v>1602</v>
      </c>
      <c r="E770" s="71" t="s">
        <v>1609</v>
      </c>
      <c r="F770" s="85" t="s">
        <v>908</v>
      </c>
      <c r="G770" s="46" t="s">
        <v>1520</v>
      </c>
      <c r="H770" s="46" t="s">
        <v>1526</v>
      </c>
    </row>
    <row r="771" spans="1:8" x14ac:dyDescent="0.25">
      <c r="A771" s="71"/>
      <c r="B771" s="71"/>
      <c r="C771" s="71"/>
      <c r="D771" s="71"/>
      <c r="E771" s="71"/>
      <c r="F771" s="85"/>
      <c r="G771" s="46" t="s">
        <v>882</v>
      </c>
      <c r="H771" s="46" t="s">
        <v>883</v>
      </c>
    </row>
    <row r="772" spans="1:8" x14ac:dyDescent="0.25">
      <c r="A772" s="71"/>
      <c r="B772" s="71"/>
      <c r="C772" s="71"/>
      <c r="D772" s="71"/>
      <c r="E772" s="71"/>
      <c r="F772" s="85"/>
      <c r="G772" s="47"/>
      <c r="H772" s="47" t="s">
        <v>880</v>
      </c>
    </row>
    <row r="773" spans="1:8" x14ac:dyDescent="0.25">
      <c r="A773" s="82" t="s">
        <v>909</v>
      </c>
      <c r="B773" s="82" t="s">
        <v>910</v>
      </c>
      <c r="C773" s="71" t="s">
        <v>911</v>
      </c>
      <c r="D773" s="71" t="s">
        <v>912</v>
      </c>
      <c r="E773" s="71" t="s">
        <v>913</v>
      </c>
      <c r="F773" s="71" t="s">
        <v>914</v>
      </c>
      <c r="G773" s="47">
        <v>0</v>
      </c>
      <c r="H773" s="47">
        <v>0</v>
      </c>
    </row>
    <row r="774" spans="1:8" x14ac:dyDescent="0.25">
      <c r="A774" s="82"/>
      <c r="B774" s="82"/>
      <c r="C774" s="71"/>
      <c r="D774" s="83"/>
      <c r="E774" s="71"/>
      <c r="F774" s="71"/>
      <c r="G774" s="47">
        <v>0</v>
      </c>
      <c r="H774" s="47">
        <v>0</v>
      </c>
    </row>
    <row r="775" spans="1:8" x14ac:dyDescent="0.25">
      <c r="A775" s="82"/>
      <c r="B775" s="82"/>
      <c r="C775" s="71"/>
      <c r="D775" s="83"/>
      <c r="E775" s="71"/>
      <c r="F775" s="71"/>
      <c r="G775" s="47"/>
      <c r="H775" s="47">
        <v>0</v>
      </c>
    </row>
    <row r="776" spans="1:8" x14ac:dyDescent="0.25">
      <c r="A776" s="82" t="s">
        <v>909</v>
      </c>
      <c r="B776" s="82" t="s">
        <v>915</v>
      </c>
      <c r="C776" s="71" t="s">
        <v>916</v>
      </c>
      <c r="D776" s="71" t="s">
        <v>917</v>
      </c>
      <c r="E776" s="71" t="s">
        <v>913</v>
      </c>
      <c r="F776" s="71" t="s">
        <v>918</v>
      </c>
      <c r="G776" s="47">
        <v>0</v>
      </c>
      <c r="H776" s="47">
        <v>0</v>
      </c>
    </row>
    <row r="777" spans="1:8" x14ac:dyDescent="0.25">
      <c r="A777" s="82"/>
      <c r="B777" s="82"/>
      <c r="C777" s="71"/>
      <c r="D777" s="83"/>
      <c r="E777" s="71"/>
      <c r="F777" s="71"/>
      <c r="G777" s="47">
        <v>0</v>
      </c>
      <c r="H777" s="47">
        <v>0</v>
      </c>
    </row>
    <row r="778" spans="1:8" x14ac:dyDescent="0.25">
      <c r="A778" s="82"/>
      <c r="B778" s="82"/>
      <c r="C778" s="71"/>
      <c r="D778" s="83"/>
      <c r="E778" s="71"/>
      <c r="F778" s="71"/>
      <c r="G778" s="47"/>
      <c r="H778" s="47">
        <v>0</v>
      </c>
    </row>
    <row r="779" spans="1:8" x14ac:dyDescent="0.25">
      <c r="A779" s="82" t="s">
        <v>1705</v>
      </c>
      <c r="B779" s="82" t="s">
        <v>919</v>
      </c>
      <c r="C779" s="71" t="s">
        <v>920</v>
      </c>
      <c r="D779" s="67" t="s">
        <v>921</v>
      </c>
      <c r="E779" s="71" t="s">
        <v>913</v>
      </c>
      <c r="F779" s="71" t="s">
        <v>735</v>
      </c>
      <c r="G779" s="47">
        <v>0</v>
      </c>
      <c r="H779" s="47">
        <v>0</v>
      </c>
    </row>
    <row r="780" spans="1:8" x14ac:dyDescent="0.25">
      <c r="A780" s="82"/>
      <c r="B780" s="82"/>
      <c r="C780" s="71"/>
      <c r="D780" s="68"/>
      <c r="E780" s="71"/>
      <c r="F780" s="71"/>
      <c r="G780" s="47">
        <v>0</v>
      </c>
      <c r="H780" s="47">
        <v>0</v>
      </c>
    </row>
    <row r="781" spans="1:8" x14ac:dyDescent="0.25">
      <c r="A781" s="82"/>
      <c r="B781" s="82"/>
      <c r="C781" s="71"/>
      <c r="D781" s="68"/>
      <c r="E781" s="71"/>
      <c r="F781" s="71"/>
      <c r="G781" s="47"/>
      <c r="H781" s="47">
        <v>0</v>
      </c>
    </row>
    <row r="782" spans="1:8" ht="20.100000000000001" customHeight="1" x14ac:dyDescent="0.25">
      <c r="A782" s="82" t="s">
        <v>922</v>
      </c>
      <c r="B782" s="82" t="s">
        <v>923</v>
      </c>
      <c r="C782" s="71" t="s">
        <v>924</v>
      </c>
      <c r="D782" s="71" t="s">
        <v>925</v>
      </c>
      <c r="E782" s="71" t="s">
        <v>913</v>
      </c>
      <c r="F782" s="71" t="s">
        <v>739</v>
      </c>
      <c r="G782" s="47">
        <v>1640.4</v>
      </c>
      <c r="H782" s="47">
        <v>4546</v>
      </c>
    </row>
    <row r="783" spans="1:8" ht="20.100000000000001" customHeight="1" x14ac:dyDescent="0.25">
      <c r="A783" s="82"/>
      <c r="B783" s="82"/>
      <c r="C783" s="71"/>
      <c r="D783" s="83"/>
      <c r="E783" s="71"/>
      <c r="F783" s="71"/>
      <c r="G783" s="47">
        <v>0</v>
      </c>
      <c r="H783" s="47">
        <v>0</v>
      </c>
    </row>
    <row r="784" spans="1:8" ht="20.100000000000001" customHeight="1" x14ac:dyDescent="0.25">
      <c r="A784" s="82"/>
      <c r="B784" s="82"/>
      <c r="C784" s="71"/>
      <c r="D784" s="83"/>
      <c r="E784" s="71"/>
      <c r="F784" s="71"/>
      <c r="G784" s="47"/>
      <c r="H784" s="47">
        <v>0</v>
      </c>
    </row>
    <row r="785" spans="1:8" ht="20.100000000000001" customHeight="1" x14ac:dyDescent="0.25">
      <c r="A785" s="84" t="s">
        <v>922</v>
      </c>
      <c r="B785" s="84" t="s">
        <v>926</v>
      </c>
      <c r="C785" s="67" t="s">
        <v>924</v>
      </c>
      <c r="D785" s="67" t="s">
        <v>925</v>
      </c>
      <c r="E785" s="67" t="s">
        <v>913</v>
      </c>
      <c r="F785" s="67" t="s">
        <v>739</v>
      </c>
      <c r="G785" s="12">
        <v>0</v>
      </c>
      <c r="H785" s="12">
        <v>0</v>
      </c>
    </row>
    <row r="786" spans="1:8" ht="20.100000000000001" customHeight="1" x14ac:dyDescent="0.25">
      <c r="A786" s="84"/>
      <c r="B786" s="84"/>
      <c r="C786" s="67"/>
      <c r="D786" s="68"/>
      <c r="E786" s="67"/>
      <c r="F786" s="67"/>
      <c r="G786" s="12">
        <v>0</v>
      </c>
      <c r="H786" s="12">
        <v>0</v>
      </c>
    </row>
    <row r="787" spans="1:8" ht="20.100000000000001" customHeight="1" x14ac:dyDescent="0.25">
      <c r="A787" s="84"/>
      <c r="B787" s="84"/>
      <c r="C787" s="67"/>
      <c r="D787" s="68"/>
      <c r="E787" s="67"/>
      <c r="F787" s="67"/>
      <c r="G787" s="12"/>
      <c r="H787" s="12">
        <v>0</v>
      </c>
    </row>
    <row r="788" spans="1:8" ht="20.100000000000001" customHeight="1" x14ac:dyDescent="0.25">
      <c r="A788" s="82" t="s">
        <v>927</v>
      </c>
      <c r="B788" s="82" t="s">
        <v>928</v>
      </c>
      <c r="C788" s="71" t="s">
        <v>924</v>
      </c>
      <c r="D788" s="71" t="s">
        <v>929</v>
      </c>
      <c r="E788" s="71" t="s">
        <v>913</v>
      </c>
      <c r="F788" s="71" t="s">
        <v>739</v>
      </c>
      <c r="G788" s="47">
        <v>1640.4</v>
      </c>
      <c r="H788" s="47">
        <v>4546</v>
      </c>
    </row>
    <row r="789" spans="1:8" ht="20.100000000000001" customHeight="1" x14ac:dyDescent="0.25">
      <c r="A789" s="82"/>
      <c r="B789" s="82"/>
      <c r="C789" s="71"/>
      <c r="D789" s="83"/>
      <c r="E789" s="71"/>
      <c r="F789" s="71"/>
      <c r="G789" s="47">
        <v>1000</v>
      </c>
      <c r="H789" s="47">
        <v>0</v>
      </c>
    </row>
    <row r="790" spans="1:8" ht="20.100000000000001" customHeight="1" x14ac:dyDescent="0.25">
      <c r="A790" s="82"/>
      <c r="B790" s="82"/>
      <c r="C790" s="71"/>
      <c r="D790" s="83"/>
      <c r="E790" s="71"/>
      <c r="F790" s="71"/>
      <c r="G790" s="47"/>
      <c r="H790" s="47">
        <v>0</v>
      </c>
    </row>
    <row r="791" spans="1:8" ht="20.100000000000001" customHeight="1" x14ac:dyDescent="0.25">
      <c r="A791" s="84" t="s">
        <v>1705</v>
      </c>
      <c r="B791" s="84" t="s">
        <v>930</v>
      </c>
      <c r="C791" s="67" t="s">
        <v>924</v>
      </c>
      <c r="D791" s="67" t="s">
        <v>931</v>
      </c>
      <c r="E791" s="67" t="s">
        <v>913</v>
      </c>
      <c r="F791" s="67" t="s">
        <v>739</v>
      </c>
      <c r="G791" s="12">
        <v>0</v>
      </c>
      <c r="H791" s="12">
        <v>0</v>
      </c>
    </row>
    <row r="792" spans="1:8" ht="20.100000000000001" customHeight="1" x14ac:dyDescent="0.25">
      <c r="A792" s="84"/>
      <c r="B792" s="84"/>
      <c r="C792" s="67"/>
      <c r="D792" s="68"/>
      <c r="E792" s="67"/>
      <c r="F792" s="67"/>
      <c r="G792" s="12">
        <v>0</v>
      </c>
      <c r="H792" s="12">
        <v>0</v>
      </c>
    </row>
    <row r="793" spans="1:8" ht="20.100000000000001" customHeight="1" x14ac:dyDescent="0.25">
      <c r="A793" s="84"/>
      <c r="B793" s="84"/>
      <c r="C793" s="67"/>
      <c r="D793" s="68"/>
      <c r="E793" s="67"/>
      <c r="F793" s="67"/>
      <c r="G793" s="12"/>
      <c r="H793" s="12">
        <v>0</v>
      </c>
    </row>
    <row r="794" spans="1:8" ht="20.100000000000001" customHeight="1" x14ac:dyDescent="0.25">
      <c r="A794" s="84" t="s">
        <v>1705</v>
      </c>
      <c r="B794" s="84" t="s">
        <v>932</v>
      </c>
      <c r="C794" s="67" t="s">
        <v>924</v>
      </c>
      <c r="D794" s="67" t="s">
        <v>933</v>
      </c>
      <c r="E794" s="67" t="s">
        <v>913</v>
      </c>
      <c r="F794" s="67" t="s">
        <v>739</v>
      </c>
      <c r="G794" s="12">
        <v>0</v>
      </c>
      <c r="H794" s="12">
        <v>0</v>
      </c>
    </row>
    <row r="795" spans="1:8" ht="20.100000000000001" customHeight="1" x14ac:dyDescent="0.25">
      <c r="A795" s="84"/>
      <c r="B795" s="84"/>
      <c r="C795" s="67"/>
      <c r="D795" s="68"/>
      <c r="E795" s="67"/>
      <c r="F795" s="67"/>
      <c r="G795" s="12">
        <v>0</v>
      </c>
      <c r="H795" s="12">
        <v>0</v>
      </c>
    </row>
    <row r="796" spans="1:8" ht="20.100000000000001" customHeight="1" x14ac:dyDescent="0.25">
      <c r="A796" s="84"/>
      <c r="B796" s="84"/>
      <c r="C796" s="67"/>
      <c r="D796" s="68"/>
      <c r="E796" s="67"/>
      <c r="F796" s="67"/>
      <c r="G796" s="12"/>
      <c r="H796" s="12">
        <v>0</v>
      </c>
    </row>
    <row r="797" spans="1:8" ht="20.100000000000001" customHeight="1" x14ac:dyDescent="0.25">
      <c r="A797" s="84" t="s">
        <v>1705</v>
      </c>
      <c r="B797" s="84" t="s">
        <v>934</v>
      </c>
      <c r="C797" s="67" t="s">
        <v>924</v>
      </c>
      <c r="D797" s="67" t="s">
        <v>933</v>
      </c>
      <c r="E797" s="67" t="s">
        <v>913</v>
      </c>
      <c r="F797" s="67" t="s">
        <v>739</v>
      </c>
      <c r="G797" s="12">
        <v>0</v>
      </c>
      <c r="H797" s="12">
        <v>0</v>
      </c>
    </row>
    <row r="798" spans="1:8" ht="20.100000000000001" customHeight="1" x14ac:dyDescent="0.25">
      <c r="A798" s="84"/>
      <c r="B798" s="84"/>
      <c r="C798" s="67"/>
      <c r="D798" s="68"/>
      <c r="E798" s="67"/>
      <c r="F798" s="67"/>
      <c r="G798" s="12">
        <v>0</v>
      </c>
      <c r="H798" s="12">
        <v>0</v>
      </c>
    </row>
    <row r="799" spans="1:8" ht="20.100000000000001" customHeight="1" x14ac:dyDescent="0.25">
      <c r="A799" s="84"/>
      <c r="B799" s="84"/>
      <c r="C799" s="67"/>
      <c r="D799" s="68"/>
      <c r="E799" s="67"/>
      <c r="F799" s="67"/>
      <c r="G799" s="12"/>
      <c r="H799" s="12">
        <v>0</v>
      </c>
    </row>
    <row r="800" spans="1:8" ht="20.100000000000001" customHeight="1" x14ac:dyDescent="0.25">
      <c r="A800" s="84" t="s">
        <v>1705</v>
      </c>
      <c r="B800" s="84" t="s">
        <v>935</v>
      </c>
      <c r="C800" s="67" t="s">
        <v>924</v>
      </c>
      <c r="D800" s="67" t="s">
        <v>936</v>
      </c>
      <c r="E800" s="67" t="s">
        <v>913</v>
      </c>
      <c r="F800" s="67" t="s">
        <v>739</v>
      </c>
      <c r="G800" s="12">
        <v>0</v>
      </c>
      <c r="H800" s="12">
        <v>0</v>
      </c>
    </row>
    <row r="801" spans="1:8" ht="20.100000000000001" customHeight="1" x14ac:dyDescent="0.25">
      <c r="A801" s="84"/>
      <c r="B801" s="84"/>
      <c r="C801" s="67"/>
      <c r="D801" s="68"/>
      <c r="E801" s="67"/>
      <c r="F801" s="67"/>
      <c r="G801" s="12">
        <v>0</v>
      </c>
      <c r="H801" s="12">
        <v>0</v>
      </c>
    </row>
    <row r="802" spans="1:8" ht="20.100000000000001" customHeight="1" x14ac:dyDescent="0.25">
      <c r="A802" s="84"/>
      <c r="B802" s="84"/>
      <c r="C802" s="67"/>
      <c r="D802" s="68"/>
      <c r="E802" s="67"/>
      <c r="F802" s="67"/>
      <c r="G802" s="12"/>
      <c r="H802" s="12">
        <v>0</v>
      </c>
    </row>
    <row r="803" spans="1:8" ht="20.100000000000001" customHeight="1" x14ac:dyDescent="0.25">
      <c r="A803" s="84" t="s">
        <v>1705</v>
      </c>
      <c r="B803" s="84" t="s">
        <v>937</v>
      </c>
      <c r="C803" s="67" t="s">
        <v>924</v>
      </c>
      <c r="D803" s="67" t="s">
        <v>936</v>
      </c>
      <c r="E803" s="67" t="s">
        <v>913</v>
      </c>
      <c r="F803" s="67" t="s">
        <v>739</v>
      </c>
      <c r="G803" s="12">
        <v>0</v>
      </c>
      <c r="H803" s="12">
        <v>0</v>
      </c>
    </row>
    <row r="804" spans="1:8" ht="20.100000000000001" customHeight="1" x14ac:dyDescent="0.25">
      <c r="A804" s="84"/>
      <c r="B804" s="84"/>
      <c r="C804" s="67"/>
      <c r="D804" s="68"/>
      <c r="E804" s="67"/>
      <c r="F804" s="67"/>
      <c r="G804" s="12">
        <v>0</v>
      </c>
      <c r="H804" s="12">
        <v>0</v>
      </c>
    </row>
    <row r="805" spans="1:8" ht="20.100000000000001" customHeight="1" x14ac:dyDescent="0.25">
      <c r="A805" s="84"/>
      <c r="B805" s="84"/>
      <c r="C805" s="67"/>
      <c r="D805" s="68"/>
      <c r="E805" s="67"/>
      <c r="F805" s="67"/>
      <c r="G805" s="12"/>
      <c r="H805" s="12">
        <v>0</v>
      </c>
    </row>
    <row r="806" spans="1:8" x14ac:dyDescent="0.25">
      <c r="A806" s="82" t="s">
        <v>938</v>
      </c>
      <c r="B806" s="82" t="s">
        <v>939</v>
      </c>
      <c r="C806" s="71" t="s">
        <v>920</v>
      </c>
      <c r="D806" s="71" t="s">
        <v>940</v>
      </c>
      <c r="E806" s="71" t="s">
        <v>913</v>
      </c>
      <c r="F806" s="71" t="s">
        <v>351</v>
      </c>
      <c r="G806" s="47">
        <v>0</v>
      </c>
      <c r="H806" s="47">
        <v>3626</v>
      </c>
    </row>
    <row r="807" spans="1:8" x14ac:dyDescent="0.25">
      <c r="A807" s="82"/>
      <c r="B807" s="82"/>
      <c r="C807" s="71"/>
      <c r="D807" s="83"/>
      <c r="E807" s="71"/>
      <c r="F807" s="71"/>
      <c r="G807" s="47">
        <v>0</v>
      </c>
      <c r="H807" s="47">
        <v>0</v>
      </c>
    </row>
    <row r="808" spans="1:8" x14ac:dyDescent="0.25">
      <c r="A808" s="82"/>
      <c r="B808" s="82"/>
      <c r="C808" s="71"/>
      <c r="D808" s="83"/>
      <c r="E808" s="71"/>
      <c r="F808" s="71"/>
      <c r="G808" s="47"/>
      <c r="H808" s="47">
        <v>0</v>
      </c>
    </row>
    <row r="809" spans="1:8" x14ac:dyDescent="0.25">
      <c r="A809" s="84" t="s">
        <v>1705</v>
      </c>
      <c r="B809" s="84" t="s">
        <v>941</v>
      </c>
      <c r="C809" s="67" t="s">
        <v>911</v>
      </c>
      <c r="D809" s="67" t="s">
        <v>942</v>
      </c>
      <c r="E809" s="67" t="s">
        <v>913</v>
      </c>
      <c r="F809" s="67" t="s">
        <v>368</v>
      </c>
      <c r="G809" s="12">
        <v>0</v>
      </c>
      <c r="H809" s="12">
        <v>0</v>
      </c>
    </row>
    <row r="810" spans="1:8" x14ac:dyDescent="0.25">
      <c r="A810" s="84"/>
      <c r="B810" s="84"/>
      <c r="C810" s="67"/>
      <c r="D810" s="73"/>
      <c r="E810" s="67"/>
      <c r="F810" s="67"/>
      <c r="G810" s="12">
        <v>0</v>
      </c>
      <c r="H810" s="12">
        <v>0</v>
      </c>
    </row>
    <row r="811" spans="1:8" x14ac:dyDescent="0.25">
      <c r="A811" s="84"/>
      <c r="B811" s="84"/>
      <c r="C811" s="67"/>
      <c r="D811" s="73"/>
      <c r="E811" s="67"/>
      <c r="F811" s="67"/>
      <c r="G811" s="12"/>
      <c r="H811" s="12">
        <v>0</v>
      </c>
    </row>
    <row r="812" spans="1:8" x14ac:dyDescent="0.25">
      <c r="A812" s="84" t="s">
        <v>1705</v>
      </c>
      <c r="B812" s="84" t="s">
        <v>943</v>
      </c>
      <c r="C812" s="67" t="s">
        <v>944</v>
      </c>
      <c r="D812" s="67" t="s">
        <v>945</v>
      </c>
      <c r="E812" s="67" t="s">
        <v>913</v>
      </c>
      <c r="F812" s="67" t="s">
        <v>67</v>
      </c>
      <c r="G812" s="12">
        <v>0</v>
      </c>
      <c r="H812" s="12">
        <v>0</v>
      </c>
    </row>
    <row r="813" spans="1:8" x14ac:dyDescent="0.25">
      <c r="A813" s="84"/>
      <c r="B813" s="84"/>
      <c r="C813" s="67"/>
      <c r="D813" s="73"/>
      <c r="E813" s="67"/>
      <c r="F813" s="67"/>
      <c r="G813" s="12">
        <v>0</v>
      </c>
      <c r="H813" s="12">
        <v>0</v>
      </c>
    </row>
    <row r="814" spans="1:8" x14ac:dyDescent="0.25">
      <c r="A814" s="84"/>
      <c r="B814" s="84"/>
      <c r="C814" s="67"/>
      <c r="D814" s="73"/>
      <c r="E814" s="67"/>
      <c r="F814" s="67"/>
      <c r="G814" s="12"/>
      <c r="H814" s="12">
        <v>0</v>
      </c>
    </row>
    <row r="815" spans="1:8" x14ac:dyDescent="0.25">
      <c r="A815" s="84" t="s">
        <v>1705</v>
      </c>
      <c r="B815" s="84" t="s">
        <v>946</v>
      </c>
      <c r="C815" s="67" t="s">
        <v>944</v>
      </c>
      <c r="D815" s="67" t="s">
        <v>945</v>
      </c>
      <c r="E815" s="67" t="s">
        <v>913</v>
      </c>
      <c r="F815" s="67" t="s">
        <v>67</v>
      </c>
      <c r="G815" s="12">
        <v>0</v>
      </c>
      <c r="H815" s="12">
        <v>0</v>
      </c>
    </row>
    <row r="816" spans="1:8" x14ac:dyDescent="0.25">
      <c r="A816" s="84"/>
      <c r="B816" s="84"/>
      <c r="C816" s="67"/>
      <c r="D816" s="73"/>
      <c r="E816" s="67"/>
      <c r="F816" s="67"/>
      <c r="G816" s="12">
        <v>0</v>
      </c>
      <c r="H816" s="12">
        <v>0</v>
      </c>
    </row>
    <row r="817" spans="1:8" x14ac:dyDescent="0.25">
      <c r="A817" s="84"/>
      <c r="B817" s="84"/>
      <c r="C817" s="67"/>
      <c r="D817" s="73"/>
      <c r="E817" s="67"/>
      <c r="F817" s="67"/>
      <c r="G817" s="12"/>
      <c r="H817" s="12">
        <v>0</v>
      </c>
    </row>
    <row r="818" spans="1:8" ht="24.95" customHeight="1" x14ac:dyDescent="0.25">
      <c r="A818" s="84" t="s">
        <v>1705</v>
      </c>
      <c r="B818" s="84" t="s">
        <v>947</v>
      </c>
      <c r="C818" s="67" t="s">
        <v>911</v>
      </c>
      <c r="D818" s="67" t="s">
        <v>948</v>
      </c>
      <c r="E818" s="67" t="s">
        <v>913</v>
      </c>
      <c r="F818" s="67" t="s">
        <v>142</v>
      </c>
      <c r="G818" s="12">
        <v>0</v>
      </c>
      <c r="H818" s="12">
        <v>0</v>
      </c>
    </row>
    <row r="819" spans="1:8" ht="24.95" customHeight="1" x14ac:dyDescent="0.25">
      <c r="A819" s="84"/>
      <c r="B819" s="84"/>
      <c r="C819" s="67"/>
      <c r="D819" s="73"/>
      <c r="E819" s="67"/>
      <c r="F819" s="67"/>
      <c r="G819" s="12">
        <v>0</v>
      </c>
      <c r="H819" s="12">
        <v>0</v>
      </c>
    </row>
    <row r="820" spans="1:8" ht="24.95" customHeight="1" x14ac:dyDescent="0.25">
      <c r="A820" s="84"/>
      <c r="B820" s="84"/>
      <c r="C820" s="67"/>
      <c r="D820" s="73"/>
      <c r="E820" s="67"/>
      <c r="F820" s="67"/>
      <c r="G820" s="12"/>
      <c r="H820" s="12">
        <v>0</v>
      </c>
    </row>
    <row r="821" spans="1:8" ht="24.95" customHeight="1" x14ac:dyDescent="0.25">
      <c r="A821" s="84" t="s">
        <v>1705</v>
      </c>
      <c r="B821" s="84" t="s">
        <v>75</v>
      </c>
      <c r="C821" s="67" t="s">
        <v>944</v>
      </c>
      <c r="D821" s="67" t="s">
        <v>949</v>
      </c>
      <c r="E821" s="67" t="s">
        <v>913</v>
      </c>
      <c r="F821" s="67" t="s">
        <v>96</v>
      </c>
      <c r="G821" s="12">
        <v>0</v>
      </c>
      <c r="H821" s="12">
        <v>0</v>
      </c>
    </row>
    <row r="822" spans="1:8" ht="24.95" customHeight="1" x14ac:dyDescent="0.25">
      <c r="A822" s="84"/>
      <c r="B822" s="84"/>
      <c r="C822" s="67"/>
      <c r="D822" s="73"/>
      <c r="E822" s="67"/>
      <c r="F822" s="67"/>
      <c r="G822" s="12">
        <v>0</v>
      </c>
      <c r="H822" s="12">
        <v>0</v>
      </c>
    </row>
    <row r="823" spans="1:8" ht="24.95" customHeight="1" x14ac:dyDescent="0.25">
      <c r="A823" s="84"/>
      <c r="B823" s="84"/>
      <c r="C823" s="67"/>
      <c r="D823" s="73"/>
      <c r="E823" s="67"/>
      <c r="F823" s="67"/>
      <c r="G823" s="12"/>
      <c r="H823" s="12">
        <v>0</v>
      </c>
    </row>
    <row r="824" spans="1:8" ht="24.95" customHeight="1" x14ac:dyDescent="0.25">
      <c r="A824" s="84" t="s">
        <v>1705</v>
      </c>
      <c r="B824" s="84" t="s">
        <v>950</v>
      </c>
      <c r="C824" s="67" t="s">
        <v>920</v>
      </c>
      <c r="D824" s="67" t="s">
        <v>951</v>
      </c>
      <c r="E824" s="67" t="s">
        <v>913</v>
      </c>
      <c r="F824" s="67" t="s">
        <v>748</v>
      </c>
      <c r="G824" s="12">
        <v>0</v>
      </c>
      <c r="H824" s="12">
        <v>0</v>
      </c>
    </row>
    <row r="825" spans="1:8" ht="24.95" customHeight="1" x14ac:dyDescent="0.25">
      <c r="A825" s="84"/>
      <c r="B825" s="84"/>
      <c r="C825" s="67"/>
      <c r="D825" s="73"/>
      <c r="E825" s="67"/>
      <c r="F825" s="67"/>
      <c r="G825" s="12">
        <v>0</v>
      </c>
      <c r="H825" s="12">
        <v>0</v>
      </c>
    </row>
    <row r="826" spans="1:8" ht="24.95" customHeight="1" x14ac:dyDescent="0.25">
      <c r="A826" s="84"/>
      <c r="B826" s="84"/>
      <c r="C826" s="67"/>
      <c r="D826" s="73"/>
      <c r="E826" s="67"/>
      <c r="F826" s="67"/>
      <c r="G826" s="12"/>
      <c r="H826" s="12">
        <v>0</v>
      </c>
    </row>
    <row r="827" spans="1:8" ht="24.95" customHeight="1" x14ac:dyDescent="0.25">
      <c r="A827" s="82" t="s">
        <v>909</v>
      </c>
      <c r="B827" s="84" t="s">
        <v>950</v>
      </c>
      <c r="C827" s="67" t="s">
        <v>952</v>
      </c>
      <c r="D827" s="67" t="s">
        <v>952</v>
      </c>
      <c r="E827" s="67" t="s">
        <v>913</v>
      </c>
      <c r="F827" s="67" t="s">
        <v>953</v>
      </c>
      <c r="G827" s="12">
        <v>0</v>
      </c>
      <c r="H827" s="12">
        <v>0</v>
      </c>
    </row>
    <row r="828" spans="1:8" ht="24.95" customHeight="1" x14ac:dyDescent="0.25">
      <c r="A828" s="82"/>
      <c r="B828" s="84"/>
      <c r="C828" s="67"/>
      <c r="D828" s="73"/>
      <c r="E828" s="67"/>
      <c r="F828" s="67"/>
      <c r="G828" s="12">
        <v>0</v>
      </c>
      <c r="H828" s="12">
        <v>0</v>
      </c>
    </row>
    <row r="829" spans="1:8" ht="24.95" customHeight="1" x14ac:dyDescent="0.25">
      <c r="A829" s="82"/>
      <c r="B829" s="84"/>
      <c r="C829" s="67"/>
      <c r="D829" s="73"/>
      <c r="E829" s="67"/>
      <c r="F829" s="67"/>
      <c r="G829" s="12"/>
      <c r="H829" s="12">
        <v>0</v>
      </c>
    </row>
    <row r="830" spans="1:8" x14ac:dyDescent="0.25">
      <c r="A830" s="84" t="s">
        <v>1705</v>
      </c>
      <c r="B830" s="84" t="s">
        <v>954</v>
      </c>
      <c r="C830" s="67" t="s">
        <v>911</v>
      </c>
      <c r="D830" s="67" t="s">
        <v>955</v>
      </c>
      <c r="E830" s="67" t="s">
        <v>913</v>
      </c>
      <c r="F830" s="67" t="s">
        <v>369</v>
      </c>
      <c r="G830" s="12">
        <v>0</v>
      </c>
      <c r="H830" s="12">
        <v>0</v>
      </c>
    </row>
    <row r="831" spans="1:8" x14ac:dyDescent="0.25">
      <c r="A831" s="84"/>
      <c r="B831" s="84"/>
      <c r="C831" s="67"/>
      <c r="D831" s="73"/>
      <c r="E831" s="67"/>
      <c r="F831" s="67"/>
      <c r="G831" s="12">
        <v>0</v>
      </c>
      <c r="H831" s="12">
        <v>0</v>
      </c>
    </row>
    <row r="832" spans="1:8" x14ac:dyDescent="0.25">
      <c r="A832" s="84"/>
      <c r="B832" s="84"/>
      <c r="C832" s="67"/>
      <c r="D832" s="73"/>
      <c r="E832" s="67"/>
      <c r="F832" s="67"/>
      <c r="G832" s="12"/>
      <c r="H832" s="12">
        <v>0</v>
      </c>
    </row>
    <row r="833" spans="1:8" x14ac:dyDescent="0.25">
      <c r="A833" s="84" t="s">
        <v>1705</v>
      </c>
      <c r="B833" s="84" t="s">
        <v>956</v>
      </c>
      <c r="C833" s="67" t="s">
        <v>944</v>
      </c>
      <c r="D833" s="67" t="s">
        <v>957</v>
      </c>
      <c r="E833" s="67" t="s">
        <v>913</v>
      </c>
      <c r="F833" s="67" t="s">
        <v>154</v>
      </c>
      <c r="G833" s="12">
        <v>0</v>
      </c>
      <c r="H833" s="12">
        <v>0</v>
      </c>
    </row>
    <row r="834" spans="1:8" x14ac:dyDescent="0.25">
      <c r="A834" s="84"/>
      <c r="B834" s="84"/>
      <c r="C834" s="67"/>
      <c r="D834" s="73"/>
      <c r="E834" s="67"/>
      <c r="F834" s="67"/>
      <c r="G834" s="12">
        <v>0</v>
      </c>
      <c r="H834" s="12">
        <v>0</v>
      </c>
    </row>
    <row r="835" spans="1:8" x14ac:dyDescent="0.25">
      <c r="A835" s="84"/>
      <c r="B835" s="84"/>
      <c r="C835" s="67"/>
      <c r="D835" s="73"/>
      <c r="E835" s="67"/>
      <c r="F835" s="67"/>
      <c r="G835" s="12"/>
      <c r="H835" s="12">
        <v>0</v>
      </c>
    </row>
    <row r="836" spans="1:8" x14ac:dyDescent="0.25">
      <c r="A836" s="84" t="s">
        <v>1705</v>
      </c>
      <c r="B836" s="84" t="s">
        <v>950</v>
      </c>
      <c r="C836" s="67" t="s">
        <v>920</v>
      </c>
      <c r="D836" s="67" t="s">
        <v>958</v>
      </c>
      <c r="E836" s="67" t="s">
        <v>913</v>
      </c>
      <c r="F836" s="67" t="s">
        <v>566</v>
      </c>
      <c r="G836" s="12">
        <v>0</v>
      </c>
      <c r="H836" s="12">
        <v>0</v>
      </c>
    </row>
    <row r="837" spans="1:8" x14ac:dyDescent="0.25">
      <c r="A837" s="84"/>
      <c r="B837" s="84"/>
      <c r="C837" s="67"/>
      <c r="D837" s="73"/>
      <c r="E837" s="67"/>
      <c r="F837" s="67"/>
      <c r="G837" s="12">
        <v>0</v>
      </c>
      <c r="H837" s="12">
        <v>0</v>
      </c>
    </row>
    <row r="838" spans="1:8" x14ac:dyDescent="0.25">
      <c r="A838" s="84"/>
      <c r="B838" s="84"/>
      <c r="C838" s="67"/>
      <c r="D838" s="73"/>
      <c r="E838" s="67"/>
      <c r="F838" s="67"/>
      <c r="G838" s="12"/>
      <c r="H838" s="12">
        <v>0</v>
      </c>
    </row>
    <row r="839" spans="1:8" ht="20.100000000000001" customHeight="1" x14ac:dyDescent="0.25">
      <c r="A839" s="84" t="s">
        <v>1705</v>
      </c>
      <c r="B839" s="84" t="s">
        <v>959</v>
      </c>
      <c r="C839" s="67" t="s">
        <v>960</v>
      </c>
      <c r="D839" s="67" t="s">
        <v>961</v>
      </c>
      <c r="E839" s="67" t="s">
        <v>913</v>
      </c>
      <c r="F839" s="67" t="s">
        <v>374</v>
      </c>
      <c r="G839" s="12">
        <v>0</v>
      </c>
      <c r="H839" s="12">
        <v>0</v>
      </c>
    </row>
    <row r="840" spans="1:8" ht="20.100000000000001" customHeight="1" x14ac:dyDescent="0.25">
      <c r="A840" s="84"/>
      <c r="B840" s="84"/>
      <c r="C840" s="67"/>
      <c r="D840" s="73"/>
      <c r="E840" s="67"/>
      <c r="F840" s="67"/>
      <c r="G840" s="12">
        <v>0</v>
      </c>
      <c r="H840" s="12">
        <v>0</v>
      </c>
    </row>
    <row r="841" spans="1:8" ht="20.100000000000001" customHeight="1" x14ac:dyDescent="0.25">
      <c r="A841" s="84"/>
      <c r="B841" s="84"/>
      <c r="C841" s="67"/>
      <c r="D841" s="73"/>
      <c r="E841" s="67"/>
      <c r="F841" s="67"/>
      <c r="G841" s="12"/>
      <c r="H841" s="12">
        <v>0</v>
      </c>
    </row>
    <row r="842" spans="1:8" x14ac:dyDescent="0.25">
      <c r="A842" s="82" t="s">
        <v>1705</v>
      </c>
      <c r="B842" s="82" t="s">
        <v>962</v>
      </c>
      <c r="C842" s="71" t="s">
        <v>963</v>
      </c>
      <c r="D842" s="71" t="s">
        <v>494</v>
      </c>
      <c r="E842" s="71" t="s">
        <v>913</v>
      </c>
      <c r="F842" s="67" t="s">
        <v>570</v>
      </c>
      <c r="G842" s="47">
        <v>0</v>
      </c>
      <c r="H842" s="47">
        <v>0</v>
      </c>
    </row>
    <row r="843" spans="1:8" x14ac:dyDescent="0.25">
      <c r="A843" s="82"/>
      <c r="B843" s="82"/>
      <c r="C843" s="71"/>
      <c r="D843" s="83"/>
      <c r="E843" s="71"/>
      <c r="F843" s="67"/>
      <c r="G843" s="47">
        <v>0</v>
      </c>
      <c r="H843" s="47">
        <v>0</v>
      </c>
    </row>
    <row r="844" spans="1:8" x14ac:dyDescent="0.25">
      <c r="A844" s="82"/>
      <c r="B844" s="82"/>
      <c r="C844" s="71"/>
      <c r="D844" s="83"/>
      <c r="E844" s="71"/>
      <c r="F844" s="67"/>
      <c r="G844" s="47"/>
      <c r="H844" s="47">
        <v>0</v>
      </c>
    </row>
    <row r="845" spans="1:8" x14ac:dyDescent="0.25">
      <c r="A845" s="64" t="s">
        <v>964</v>
      </c>
      <c r="B845" s="64" t="s">
        <v>965</v>
      </c>
      <c r="C845" s="64" t="s">
        <v>966</v>
      </c>
      <c r="D845" s="64" t="s">
        <v>111</v>
      </c>
      <c r="E845" s="73" t="s">
        <v>967</v>
      </c>
      <c r="F845" s="64" t="s">
        <v>728</v>
      </c>
      <c r="G845" s="42">
        <v>0</v>
      </c>
      <c r="H845" s="42">
        <v>0</v>
      </c>
    </row>
    <row r="846" spans="1:8" x14ac:dyDescent="0.25">
      <c r="A846" s="73"/>
      <c r="B846" s="73"/>
      <c r="C846" s="73"/>
      <c r="D846" s="73"/>
      <c r="E846" s="73"/>
      <c r="F846" s="64"/>
      <c r="G846" s="48">
        <v>0</v>
      </c>
      <c r="H846" s="42">
        <v>0</v>
      </c>
    </row>
    <row r="847" spans="1:8" x14ac:dyDescent="0.25">
      <c r="A847" s="73"/>
      <c r="B847" s="73"/>
      <c r="C847" s="73"/>
      <c r="D847" s="73"/>
      <c r="E847" s="73"/>
      <c r="F847" s="64"/>
      <c r="G847" s="42"/>
      <c r="H847" s="42">
        <v>0</v>
      </c>
    </row>
    <row r="848" spans="1:8" x14ac:dyDescent="0.25">
      <c r="A848" s="64" t="s">
        <v>964</v>
      </c>
      <c r="B848" s="64" t="s">
        <v>968</v>
      </c>
      <c r="C848" s="64" t="s">
        <v>966</v>
      </c>
      <c r="D848" s="64" t="s">
        <v>111</v>
      </c>
      <c r="E848" s="73" t="s">
        <v>967</v>
      </c>
      <c r="F848" s="64" t="s">
        <v>969</v>
      </c>
      <c r="G848" s="42">
        <v>0</v>
      </c>
      <c r="H848" s="42">
        <v>0</v>
      </c>
    </row>
    <row r="849" spans="1:8" x14ac:dyDescent="0.25">
      <c r="A849" s="73"/>
      <c r="B849" s="73"/>
      <c r="C849" s="73"/>
      <c r="D849" s="73"/>
      <c r="E849" s="73"/>
      <c r="F849" s="64"/>
      <c r="G849" s="48">
        <v>950</v>
      </c>
      <c r="H849" s="42">
        <v>0</v>
      </c>
    </row>
    <row r="850" spans="1:8" x14ac:dyDescent="0.25">
      <c r="A850" s="73"/>
      <c r="B850" s="73"/>
      <c r="C850" s="73"/>
      <c r="D850" s="73"/>
      <c r="E850" s="73"/>
      <c r="F850" s="64"/>
      <c r="G850" s="42"/>
      <c r="H850" s="42">
        <v>0</v>
      </c>
    </row>
    <row r="851" spans="1:8" x14ac:dyDescent="0.25">
      <c r="A851" s="64" t="s">
        <v>964</v>
      </c>
      <c r="B851" s="64" t="s">
        <v>970</v>
      </c>
      <c r="C851" s="64" t="s">
        <v>966</v>
      </c>
      <c r="D851" s="64" t="s">
        <v>111</v>
      </c>
      <c r="E851" s="73" t="s">
        <v>967</v>
      </c>
      <c r="F851" s="64" t="s">
        <v>748</v>
      </c>
      <c r="G851" s="42">
        <v>0</v>
      </c>
      <c r="H851" s="42">
        <v>0</v>
      </c>
    </row>
    <row r="852" spans="1:8" x14ac:dyDescent="0.25">
      <c r="A852" s="73"/>
      <c r="B852" s="73"/>
      <c r="C852" s="73"/>
      <c r="D852" s="73"/>
      <c r="E852" s="73"/>
      <c r="F852" s="64"/>
      <c r="G852" s="48">
        <v>950</v>
      </c>
      <c r="H852" s="42">
        <v>900</v>
      </c>
    </row>
    <row r="853" spans="1:8" x14ac:dyDescent="0.25">
      <c r="A853" s="73"/>
      <c r="B853" s="73"/>
      <c r="C853" s="73"/>
      <c r="D853" s="73"/>
      <c r="E853" s="73"/>
      <c r="F853" s="64"/>
      <c r="G853" s="42"/>
      <c r="H853" s="42">
        <v>0</v>
      </c>
    </row>
    <row r="854" spans="1:8" x14ac:dyDescent="0.25">
      <c r="A854" s="64" t="s">
        <v>964</v>
      </c>
      <c r="B854" s="64" t="s">
        <v>971</v>
      </c>
      <c r="C854" s="64" t="s">
        <v>966</v>
      </c>
      <c r="D854" s="64" t="s">
        <v>111</v>
      </c>
      <c r="E854" s="73" t="s">
        <v>967</v>
      </c>
      <c r="F854" s="64" t="s">
        <v>566</v>
      </c>
      <c r="G854" s="42">
        <v>0</v>
      </c>
      <c r="H854" s="42">
        <v>0</v>
      </c>
    </row>
    <row r="855" spans="1:8" x14ac:dyDescent="0.25">
      <c r="A855" s="73"/>
      <c r="B855" s="73"/>
      <c r="C855" s="73"/>
      <c r="D855" s="73"/>
      <c r="E855" s="73"/>
      <c r="F855" s="64"/>
      <c r="G855" s="48">
        <v>1000</v>
      </c>
      <c r="H855" s="42">
        <v>0</v>
      </c>
    </row>
    <row r="856" spans="1:8" x14ac:dyDescent="0.25">
      <c r="A856" s="73"/>
      <c r="B856" s="73"/>
      <c r="C856" s="73"/>
      <c r="D856" s="73"/>
      <c r="E856" s="73"/>
      <c r="F856" s="64"/>
      <c r="G856" s="42"/>
      <c r="H856" s="42">
        <v>0</v>
      </c>
    </row>
    <row r="857" spans="1:8" ht="24.95" customHeight="1" x14ac:dyDescent="0.25">
      <c r="A857" s="64" t="s">
        <v>964</v>
      </c>
      <c r="B857" s="64" t="s">
        <v>972</v>
      </c>
      <c r="C857" s="64" t="s">
        <v>973</v>
      </c>
      <c r="D857" s="64" t="s">
        <v>974</v>
      </c>
      <c r="E857" s="73" t="s">
        <v>967</v>
      </c>
      <c r="F857" s="64" t="s">
        <v>975</v>
      </c>
      <c r="G857" s="42">
        <v>0</v>
      </c>
      <c r="H857" s="42">
        <v>0</v>
      </c>
    </row>
    <row r="858" spans="1:8" ht="24.95" customHeight="1" x14ac:dyDescent="0.25">
      <c r="A858" s="73"/>
      <c r="B858" s="73"/>
      <c r="C858" s="73"/>
      <c r="D858" s="73"/>
      <c r="E858" s="73"/>
      <c r="F858" s="64"/>
      <c r="G858" s="48">
        <v>0</v>
      </c>
      <c r="H858" s="42">
        <v>0</v>
      </c>
    </row>
    <row r="859" spans="1:8" ht="24.95" customHeight="1" x14ac:dyDescent="0.25">
      <c r="A859" s="73"/>
      <c r="B859" s="73"/>
      <c r="C859" s="73"/>
      <c r="D859" s="73"/>
      <c r="E859" s="73"/>
      <c r="F859" s="64"/>
      <c r="G859" s="42"/>
      <c r="H859" s="42">
        <v>0</v>
      </c>
    </row>
    <row r="860" spans="1:8" ht="24.95" customHeight="1" x14ac:dyDescent="0.25">
      <c r="A860" s="64" t="s">
        <v>964</v>
      </c>
      <c r="B860" s="64" t="s">
        <v>976</v>
      </c>
      <c r="C860" s="64" t="s">
        <v>973</v>
      </c>
      <c r="D860" s="64" t="s">
        <v>974</v>
      </c>
      <c r="E860" s="73" t="s">
        <v>967</v>
      </c>
      <c r="F860" s="64" t="s">
        <v>975</v>
      </c>
      <c r="G860" s="42">
        <v>0</v>
      </c>
      <c r="H860" s="42">
        <v>0</v>
      </c>
    </row>
    <row r="861" spans="1:8" ht="24.95" customHeight="1" x14ac:dyDescent="0.25">
      <c r="A861" s="73"/>
      <c r="B861" s="73"/>
      <c r="C861" s="73"/>
      <c r="D861" s="73"/>
      <c r="E861" s="73"/>
      <c r="F861" s="64"/>
      <c r="G861" s="48">
        <v>0</v>
      </c>
      <c r="H861" s="42">
        <v>0</v>
      </c>
    </row>
    <row r="862" spans="1:8" ht="24.95" customHeight="1" x14ac:dyDescent="0.25">
      <c r="A862" s="73"/>
      <c r="B862" s="73"/>
      <c r="C862" s="73"/>
      <c r="D862" s="73"/>
      <c r="E862" s="73"/>
      <c r="F862" s="64"/>
      <c r="G862" s="42"/>
      <c r="H862" s="42">
        <v>0</v>
      </c>
    </row>
    <row r="863" spans="1:8" x14ac:dyDescent="0.25">
      <c r="A863" s="64" t="s">
        <v>964</v>
      </c>
      <c r="B863" s="64" t="s">
        <v>977</v>
      </c>
      <c r="C863" s="64" t="s">
        <v>978</v>
      </c>
      <c r="D863" s="64" t="s">
        <v>979</v>
      </c>
      <c r="E863" s="73" t="s">
        <v>967</v>
      </c>
      <c r="F863" s="64" t="s">
        <v>180</v>
      </c>
      <c r="G863" s="42">
        <v>0</v>
      </c>
      <c r="H863" s="42">
        <v>0</v>
      </c>
    </row>
    <row r="864" spans="1:8" x14ac:dyDescent="0.25">
      <c r="A864" s="73"/>
      <c r="B864" s="73"/>
      <c r="C864" s="73"/>
      <c r="D864" s="73"/>
      <c r="E864" s="73"/>
      <c r="F864" s="64"/>
      <c r="G864" s="48">
        <v>0</v>
      </c>
      <c r="H864" s="42">
        <v>0</v>
      </c>
    </row>
    <row r="865" spans="1:8" x14ac:dyDescent="0.25">
      <c r="A865" s="73"/>
      <c r="B865" s="73"/>
      <c r="C865" s="73"/>
      <c r="D865" s="73"/>
      <c r="E865" s="73"/>
      <c r="F865" s="64"/>
      <c r="G865" s="42"/>
      <c r="H865" s="42">
        <v>0</v>
      </c>
    </row>
    <row r="866" spans="1:8" ht="24.95" customHeight="1" x14ac:dyDescent="0.25">
      <c r="A866" s="64" t="s">
        <v>964</v>
      </c>
      <c r="B866" s="64" t="s">
        <v>980</v>
      </c>
      <c r="C866" s="64" t="s">
        <v>981</v>
      </c>
      <c r="D866" s="64" t="s">
        <v>981</v>
      </c>
      <c r="E866" s="73" t="s">
        <v>967</v>
      </c>
      <c r="F866" s="64" t="s">
        <v>365</v>
      </c>
      <c r="G866" s="42">
        <v>0</v>
      </c>
      <c r="H866" s="42">
        <v>0</v>
      </c>
    </row>
    <row r="867" spans="1:8" ht="24.95" customHeight="1" x14ac:dyDescent="0.25">
      <c r="A867" s="73"/>
      <c r="B867" s="73"/>
      <c r="C867" s="73"/>
      <c r="D867" s="73"/>
      <c r="E867" s="73"/>
      <c r="F867" s="64"/>
      <c r="G867" s="48">
        <v>590</v>
      </c>
      <c r="H867" s="42">
        <v>0</v>
      </c>
    </row>
    <row r="868" spans="1:8" ht="24.95" customHeight="1" x14ac:dyDescent="0.25">
      <c r="A868" s="73"/>
      <c r="B868" s="73"/>
      <c r="C868" s="73"/>
      <c r="D868" s="73"/>
      <c r="E868" s="73"/>
      <c r="F868" s="64"/>
      <c r="G868" s="42"/>
      <c r="H868" s="42">
        <v>0</v>
      </c>
    </row>
    <row r="869" spans="1:8" x14ac:dyDescent="0.25">
      <c r="A869" s="64" t="s">
        <v>964</v>
      </c>
      <c r="B869" s="71" t="s">
        <v>982</v>
      </c>
      <c r="C869" s="64" t="s">
        <v>983</v>
      </c>
      <c r="D869" s="64" t="s">
        <v>984</v>
      </c>
      <c r="E869" s="73" t="s">
        <v>967</v>
      </c>
      <c r="F869" s="64" t="s">
        <v>368</v>
      </c>
      <c r="G869" s="42">
        <v>0</v>
      </c>
      <c r="H869" s="42">
        <v>0</v>
      </c>
    </row>
    <row r="870" spans="1:8" x14ac:dyDescent="0.25">
      <c r="A870" s="73"/>
      <c r="B870" s="71"/>
      <c r="C870" s="73"/>
      <c r="D870" s="73"/>
      <c r="E870" s="73"/>
      <c r="F870" s="64"/>
      <c r="G870" s="48">
        <v>0</v>
      </c>
      <c r="H870" s="42">
        <v>0</v>
      </c>
    </row>
    <row r="871" spans="1:8" x14ac:dyDescent="0.25">
      <c r="A871" s="73"/>
      <c r="B871" s="71"/>
      <c r="C871" s="73"/>
      <c r="D871" s="73"/>
      <c r="E871" s="73"/>
      <c r="F871" s="64"/>
      <c r="G871" s="42"/>
      <c r="H871" s="42">
        <v>0</v>
      </c>
    </row>
    <row r="872" spans="1:8" x14ac:dyDescent="0.25">
      <c r="A872" s="64" t="s">
        <v>964</v>
      </c>
      <c r="B872" s="64" t="s">
        <v>977</v>
      </c>
      <c r="C872" s="64" t="s">
        <v>985</v>
      </c>
      <c r="D872" s="64" t="s">
        <v>986</v>
      </c>
      <c r="E872" s="73" t="s">
        <v>967</v>
      </c>
      <c r="F872" s="64" t="s">
        <v>67</v>
      </c>
      <c r="G872" s="42">
        <v>0</v>
      </c>
      <c r="H872" s="42">
        <v>0</v>
      </c>
    </row>
    <row r="873" spans="1:8" x14ac:dyDescent="0.25">
      <c r="A873" s="73"/>
      <c r="B873" s="73"/>
      <c r="C873" s="73"/>
      <c r="D873" s="73"/>
      <c r="E873" s="73"/>
      <c r="F873" s="64"/>
      <c r="G873" s="48">
        <v>590</v>
      </c>
      <c r="H873" s="42">
        <v>0</v>
      </c>
    </row>
    <row r="874" spans="1:8" x14ac:dyDescent="0.25">
      <c r="A874" s="73"/>
      <c r="B874" s="73"/>
      <c r="C874" s="73"/>
      <c r="D874" s="73"/>
      <c r="E874" s="73"/>
      <c r="F874" s="64"/>
      <c r="G874" s="42"/>
      <c r="H874" s="42">
        <v>0</v>
      </c>
    </row>
    <row r="875" spans="1:8" x14ac:dyDescent="0.25">
      <c r="A875" s="64" t="s">
        <v>964</v>
      </c>
      <c r="B875" s="64" t="s">
        <v>987</v>
      </c>
      <c r="C875" s="64" t="s">
        <v>985</v>
      </c>
      <c r="D875" s="64" t="s">
        <v>986</v>
      </c>
      <c r="E875" s="73" t="s">
        <v>967</v>
      </c>
      <c r="F875" s="64" t="s">
        <v>67</v>
      </c>
      <c r="G875" s="42">
        <v>0</v>
      </c>
      <c r="H875" s="42">
        <v>0</v>
      </c>
    </row>
    <row r="876" spans="1:8" x14ac:dyDescent="0.25">
      <c r="A876" s="73"/>
      <c r="B876" s="64"/>
      <c r="C876" s="73"/>
      <c r="D876" s="73"/>
      <c r="E876" s="73"/>
      <c r="F876" s="64"/>
      <c r="G876" s="48">
        <v>590</v>
      </c>
      <c r="H876" s="42">
        <v>0</v>
      </c>
    </row>
    <row r="877" spans="1:8" x14ac:dyDescent="0.25">
      <c r="A877" s="73"/>
      <c r="B877" s="64"/>
      <c r="C877" s="73"/>
      <c r="D877" s="73"/>
      <c r="E877" s="73"/>
      <c r="F877" s="64"/>
      <c r="G877" s="42"/>
      <c r="H877" s="42">
        <v>0</v>
      </c>
    </row>
    <row r="878" spans="1:8" x14ac:dyDescent="0.25">
      <c r="A878" s="64" t="s">
        <v>964</v>
      </c>
      <c r="B878" s="64" t="s">
        <v>988</v>
      </c>
      <c r="C878" s="64" t="s">
        <v>985</v>
      </c>
      <c r="D878" s="64" t="s">
        <v>986</v>
      </c>
      <c r="E878" s="73" t="s">
        <v>967</v>
      </c>
      <c r="F878" s="64" t="s">
        <v>67</v>
      </c>
      <c r="G878" s="42">
        <v>0</v>
      </c>
      <c r="H878" s="42">
        <v>0</v>
      </c>
    </row>
    <row r="879" spans="1:8" x14ac:dyDescent="0.25">
      <c r="A879" s="73"/>
      <c r="B879" s="64"/>
      <c r="C879" s="73"/>
      <c r="D879" s="73"/>
      <c r="E879" s="73"/>
      <c r="F879" s="64"/>
      <c r="G879" s="48">
        <v>590</v>
      </c>
      <c r="H879" s="42">
        <v>0</v>
      </c>
    </row>
    <row r="880" spans="1:8" x14ac:dyDescent="0.25">
      <c r="A880" s="73"/>
      <c r="B880" s="64"/>
      <c r="C880" s="73"/>
      <c r="D880" s="73"/>
      <c r="E880" s="73"/>
      <c r="F880" s="64"/>
      <c r="G880" s="42"/>
      <c r="H880" s="42">
        <v>0</v>
      </c>
    </row>
    <row r="881" spans="1:8" x14ac:dyDescent="0.25">
      <c r="A881" s="64" t="s">
        <v>964</v>
      </c>
      <c r="B881" s="64" t="s">
        <v>989</v>
      </c>
      <c r="C881" s="64" t="s">
        <v>990</v>
      </c>
      <c r="D881" s="64" t="s">
        <v>991</v>
      </c>
      <c r="E881" s="73" t="s">
        <v>967</v>
      </c>
      <c r="F881" s="64" t="s">
        <v>142</v>
      </c>
      <c r="G881" s="42">
        <v>0</v>
      </c>
      <c r="H881" s="42">
        <v>0</v>
      </c>
    </row>
    <row r="882" spans="1:8" x14ac:dyDescent="0.25">
      <c r="A882" s="73"/>
      <c r="B882" s="64"/>
      <c r="C882" s="73"/>
      <c r="D882" s="73"/>
      <c r="E882" s="73"/>
      <c r="F882" s="64"/>
      <c r="G882" s="48">
        <v>0</v>
      </c>
      <c r="H882" s="42">
        <v>0</v>
      </c>
    </row>
    <row r="883" spans="1:8" x14ac:dyDescent="0.25">
      <c r="A883" s="73"/>
      <c r="B883" s="64"/>
      <c r="C883" s="73"/>
      <c r="D883" s="73"/>
      <c r="E883" s="73"/>
      <c r="F883" s="64"/>
      <c r="G883" s="42"/>
      <c r="H883" s="42">
        <v>0</v>
      </c>
    </row>
    <row r="884" spans="1:8" x14ac:dyDescent="0.25">
      <c r="A884" s="64" t="s">
        <v>964</v>
      </c>
      <c r="B884" s="64" t="s">
        <v>992</v>
      </c>
      <c r="C884" s="64" t="s">
        <v>990</v>
      </c>
      <c r="D884" s="64" t="s">
        <v>991</v>
      </c>
      <c r="E884" s="73" t="s">
        <v>967</v>
      </c>
      <c r="F884" s="64" t="s">
        <v>142</v>
      </c>
      <c r="G884" s="42">
        <v>0</v>
      </c>
      <c r="H884" s="42">
        <v>0</v>
      </c>
    </row>
    <row r="885" spans="1:8" x14ac:dyDescent="0.25">
      <c r="A885" s="73"/>
      <c r="B885" s="64"/>
      <c r="C885" s="73"/>
      <c r="D885" s="73"/>
      <c r="E885" s="73"/>
      <c r="F885" s="64"/>
      <c r="G885" s="48">
        <v>0</v>
      </c>
      <c r="H885" s="42">
        <v>0</v>
      </c>
    </row>
    <row r="886" spans="1:8" x14ac:dyDescent="0.25">
      <c r="A886" s="73"/>
      <c r="B886" s="64"/>
      <c r="C886" s="73"/>
      <c r="D886" s="73"/>
      <c r="E886" s="73"/>
      <c r="F886" s="64"/>
      <c r="G886" s="42"/>
      <c r="H886" s="42">
        <v>0</v>
      </c>
    </row>
    <row r="887" spans="1:8" x14ac:dyDescent="0.25">
      <c r="A887" s="64" t="s">
        <v>964</v>
      </c>
      <c r="B887" s="64" t="s">
        <v>993</v>
      </c>
      <c r="C887" s="64" t="s">
        <v>990</v>
      </c>
      <c r="D887" s="64" t="s">
        <v>991</v>
      </c>
      <c r="E887" s="73" t="s">
        <v>967</v>
      </c>
      <c r="F887" s="64" t="s">
        <v>142</v>
      </c>
      <c r="G887" s="42">
        <v>0</v>
      </c>
      <c r="H887" s="42">
        <v>0</v>
      </c>
    </row>
    <row r="888" spans="1:8" x14ac:dyDescent="0.25">
      <c r="A888" s="73"/>
      <c r="B888" s="64"/>
      <c r="C888" s="73"/>
      <c r="D888" s="73"/>
      <c r="E888" s="73"/>
      <c r="F888" s="64"/>
      <c r="G888" s="48">
        <v>0</v>
      </c>
      <c r="H888" s="42">
        <v>0</v>
      </c>
    </row>
    <row r="889" spans="1:8" x14ac:dyDescent="0.25">
      <c r="A889" s="73"/>
      <c r="B889" s="64"/>
      <c r="C889" s="73"/>
      <c r="D889" s="73"/>
      <c r="E889" s="73"/>
      <c r="F889" s="64"/>
      <c r="G889" s="42"/>
      <c r="H889" s="42">
        <v>0</v>
      </c>
    </row>
    <row r="890" spans="1:8" x14ac:dyDescent="0.25">
      <c r="A890" s="64" t="s">
        <v>964</v>
      </c>
      <c r="B890" s="64" t="s">
        <v>994</v>
      </c>
      <c r="C890" s="64" t="s">
        <v>990</v>
      </c>
      <c r="D890" s="64" t="s">
        <v>991</v>
      </c>
      <c r="E890" s="73" t="s">
        <v>967</v>
      </c>
      <c r="F890" s="64" t="s">
        <v>142</v>
      </c>
      <c r="G890" s="42">
        <v>0</v>
      </c>
      <c r="H890" s="42">
        <v>0</v>
      </c>
    </row>
    <row r="891" spans="1:8" x14ac:dyDescent="0.25">
      <c r="A891" s="73"/>
      <c r="B891" s="64"/>
      <c r="C891" s="73"/>
      <c r="D891" s="73"/>
      <c r="E891" s="73"/>
      <c r="F891" s="64"/>
      <c r="G891" s="48">
        <v>0</v>
      </c>
      <c r="H891" s="42">
        <v>0</v>
      </c>
    </row>
    <row r="892" spans="1:8" x14ac:dyDescent="0.25">
      <c r="A892" s="73"/>
      <c r="B892" s="64"/>
      <c r="C892" s="73"/>
      <c r="D892" s="73"/>
      <c r="E892" s="73"/>
      <c r="F892" s="64"/>
      <c r="G892" s="42"/>
      <c r="H892" s="42">
        <v>0</v>
      </c>
    </row>
    <row r="893" spans="1:8" x14ac:dyDescent="0.25">
      <c r="A893" s="64" t="s">
        <v>964</v>
      </c>
      <c r="B893" s="64" t="s">
        <v>995</v>
      </c>
      <c r="C893" s="64" t="s">
        <v>996</v>
      </c>
      <c r="D893" s="64" t="s">
        <v>245</v>
      </c>
      <c r="E893" s="73" t="s">
        <v>967</v>
      </c>
      <c r="F893" s="64" t="s">
        <v>96</v>
      </c>
      <c r="G893" s="42">
        <v>0</v>
      </c>
      <c r="H893" s="42">
        <v>0</v>
      </c>
    </row>
    <row r="894" spans="1:8" x14ac:dyDescent="0.25">
      <c r="A894" s="73"/>
      <c r="B894" s="64"/>
      <c r="C894" s="73"/>
      <c r="D894" s="73"/>
      <c r="E894" s="73"/>
      <c r="F894" s="64"/>
      <c r="G894" s="48">
        <v>0</v>
      </c>
      <c r="H894" s="42">
        <v>0</v>
      </c>
    </row>
    <row r="895" spans="1:8" x14ac:dyDescent="0.25">
      <c r="A895" s="73"/>
      <c r="B895" s="64"/>
      <c r="C895" s="73"/>
      <c r="D895" s="73"/>
      <c r="E895" s="73"/>
      <c r="F895" s="64"/>
      <c r="G895" s="42"/>
      <c r="H895" s="42">
        <v>0</v>
      </c>
    </row>
    <row r="896" spans="1:8" x14ac:dyDescent="0.25">
      <c r="A896" s="64" t="s">
        <v>964</v>
      </c>
      <c r="B896" s="64" t="s">
        <v>997</v>
      </c>
      <c r="C896" s="64" t="s">
        <v>998</v>
      </c>
      <c r="D896" s="64" t="s">
        <v>999</v>
      </c>
      <c r="E896" s="73" t="s">
        <v>967</v>
      </c>
      <c r="F896" s="64" t="s">
        <v>154</v>
      </c>
      <c r="G896" s="42">
        <v>0</v>
      </c>
      <c r="H896" s="42">
        <v>0</v>
      </c>
    </row>
    <row r="897" spans="1:8" x14ac:dyDescent="0.25">
      <c r="A897" s="73"/>
      <c r="B897" s="64"/>
      <c r="C897" s="73"/>
      <c r="D897" s="73"/>
      <c r="E897" s="73"/>
      <c r="F897" s="64"/>
      <c r="G897" s="48">
        <v>0</v>
      </c>
      <c r="H897" s="42">
        <v>0</v>
      </c>
    </row>
    <row r="898" spans="1:8" x14ac:dyDescent="0.25">
      <c r="A898" s="73"/>
      <c r="B898" s="64"/>
      <c r="C898" s="73"/>
      <c r="D898" s="73"/>
      <c r="E898" s="73"/>
      <c r="F898" s="64"/>
      <c r="G898" s="42"/>
      <c r="H898" s="42">
        <v>0</v>
      </c>
    </row>
    <row r="899" spans="1:8" x14ac:dyDescent="0.25">
      <c r="A899" s="64" t="s">
        <v>964</v>
      </c>
      <c r="B899" s="64" t="s">
        <v>1000</v>
      </c>
      <c r="C899" s="64" t="s">
        <v>1001</v>
      </c>
      <c r="D899" s="64" t="s">
        <v>1002</v>
      </c>
      <c r="E899" s="73" t="s">
        <v>967</v>
      </c>
      <c r="F899" s="64" t="s">
        <v>154</v>
      </c>
      <c r="G899" s="42">
        <v>0</v>
      </c>
      <c r="H899" s="42">
        <v>0</v>
      </c>
    </row>
    <row r="900" spans="1:8" x14ac:dyDescent="0.25">
      <c r="A900" s="73"/>
      <c r="B900" s="64"/>
      <c r="C900" s="73"/>
      <c r="D900" s="73"/>
      <c r="E900" s="73"/>
      <c r="F900" s="64"/>
      <c r="G900" s="48">
        <v>0</v>
      </c>
      <c r="H900" s="42">
        <v>0</v>
      </c>
    </row>
    <row r="901" spans="1:8" x14ac:dyDescent="0.25">
      <c r="A901" s="73"/>
      <c r="B901" s="64"/>
      <c r="C901" s="73"/>
      <c r="D901" s="73"/>
      <c r="E901" s="73"/>
      <c r="F901" s="64"/>
      <c r="G901" s="42"/>
      <c r="H901" s="42">
        <v>0</v>
      </c>
    </row>
    <row r="902" spans="1:8" x14ac:dyDescent="0.25">
      <c r="A902" s="64" t="s">
        <v>1003</v>
      </c>
      <c r="B902" s="64" t="s">
        <v>1004</v>
      </c>
      <c r="C902" s="64" t="s">
        <v>1005</v>
      </c>
      <c r="D902" s="64" t="s">
        <v>1006</v>
      </c>
      <c r="E902" s="73" t="s">
        <v>967</v>
      </c>
      <c r="F902" s="64" t="s">
        <v>369</v>
      </c>
      <c r="G902" s="42">
        <v>1401.23</v>
      </c>
      <c r="H902" s="42">
        <v>2967.3</v>
      </c>
    </row>
    <row r="903" spans="1:8" x14ac:dyDescent="0.25">
      <c r="A903" s="73"/>
      <c r="B903" s="64"/>
      <c r="C903" s="73"/>
      <c r="D903" s="73"/>
      <c r="E903" s="73"/>
      <c r="F903" s="64"/>
      <c r="G903" s="48">
        <v>0</v>
      </c>
      <c r="H903" s="42">
        <v>0</v>
      </c>
    </row>
    <row r="904" spans="1:8" x14ac:dyDescent="0.25">
      <c r="A904" s="73"/>
      <c r="B904" s="64"/>
      <c r="C904" s="73"/>
      <c r="D904" s="73"/>
      <c r="E904" s="73"/>
      <c r="F904" s="64"/>
      <c r="G904" s="42"/>
      <c r="H904" s="42">
        <v>0</v>
      </c>
    </row>
    <row r="905" spans="1:8" x14ac:dyDescent="0.25">
      <c r="A905" s="64" t="s">
        <v>1007</v>
      </c>
      <c r="B905" s="64" t="s">
        <v>1008</v>
      </c>
      <c r="C905" s="64" t="s">
        <v>1009</v>
      </c>
      <c r="D905" s="64" t="s">
        <v>1009</v>
      </c>
      <c r="E905" s="73" t="s">
        <v>967</v>
      </c>
      <c r="F905" s="64" t="s">
        <v>1010</v>
      </c>
      <c r="G905" s="42">
        <v>0</v>
      </c>
      <c r="H905" s="42">
        <v>3442</v>
      </c>
    </row>
    <row r="906" spans="1:8" x14ac:dyDescent="0.25">
      <c r="A906" s="73"/>
      <c r="B906" s="64"/>
      <c r="C906" s="73"/>
      <c r="D906" s="73"/>
      <c r="E906" s="73"/>
      <c r="F906" s="64"/>
      <c r="G906" s="48">
        <v>0</v>
      </c>
      <c r="H906" s="42">
        <v>0</v>
      </c>
    </row>
    <row r="907" spans="1:8" x14ac:dyDescent="0.25">
      <c r="A907" s="73"/>
      <c r="B907" s="64"/>
      <c r="C907" s="73"/>
      <c r="D907" s="73"/>
      <c r="E907" s="73"/>
      <c r="F907" s="64"/>
      <c r="G907" s="42"/>
      <c r="H907" s="42">
        <v>0</v>
      </c>
    </row>
    <row r="908" spans="1:8" x14ac:dyDescent="0.25">
      <c r="A908" s="67" t="s">
        <v>1011</v>
      </c>
      <c r="B908" s="67" t="s">
        <v>1012</v>
      </c>
      <c r="C908" s="67" t="s">
        <v>920</v>
      </c>
      <c r="D908" s="67" t="s">
        <v>1013</v>
      </c>
      <c r="E908" s="67" t="s">
        <v>1014</v>
      </c>
      <c r="F908" s="79" t="s">
        <v>60</v>
      </c>
      <c r="G908" s="48">
        <v>0</v>
      </c>
      <c r="H908" s="48">
        <v>0</v>
      </c>
    </row>
    <row r="909" spans="1:8" x14ac:dyDescent="0.25">
      <c r="A909" s="67"/>
      <c r="B909" s="67"/>
      <c r="C909" s="67"/>
      <c r="D909" s="67"/>
      <c r="E909" s="67"/>
      <c r="F909" s="79"/>
      <c r="G909" s="48">
        <v>600</v>
      </c>
      <c r="H909" s="48">
        <v>0</v>
      </c>
    </row>
    <row r="910" spans="1:8" x14ac:dyDescent="0.25">
      <c r="A910" s="67"/>
      <c r="B910" s="67"/>
      <c r="C910" s="67"/>
      <c r="D910" s="67"/>
      <c r="E910" s="67"/>
      <c r="F910" s="79"/>
      <c r="G910" s="49"/>
      <c r="H910" s="48">
        <v>0</v>
      </c>
    </row>
    <row r="911" spans="1:8" x14ac:dyDescent="0.25">
      <c r="A911" s="67" t="s">
        <v>1011</v>
      </c>
      <c r="B911" s="67" t="s">
        <v>1015</v>
      </c>
      <c r="C911" s="67" t="s">
        <v>920</v>
      </c>
      <c r="D911" s="67" t="s">
        <v>58</v>
      </c>
      <c r="E911" s="67" t="s">
        <v>1014</v>
      </c>
      <c r="F911" s="79" t="s">
        <v>63</v>
      </c>
      <c r="G911" s="48">
        <v>0</v>
      </c>
      <c r="H911" s="48">
        <v>0</v>
      </c>
    </row>
    <row r="912" spans="1:8" x14ac:dyDescent="0.25">
      <c r="A912" s="67"/>
      <c r="B912" s="67"/>
      <c r="C912" s="67"/>
      <c r="D912" s="67"/>
      <c r="E912" s="67"/>
      <c r="F912" s="79"/>
      <c r="G912" s="48">
        <v>600</v>
      </c>
      <c r="H912" s="48">
        <v>0</v>
      </c>
    </row>
    <row r="913" spans="1:8" x14ac:dyDescent="0.25">
      <c r="A913" s="67"/>
      <c r="B913" s="67"/>
      <c r="C913" s="67"/>
      <c r="D913" s="67"/>
      <c r="E913" s="67"/>
      <c r="F913" s="79"/>
      <c r="G913" s="49"/>
      <c r="H913" s="48">
        <v>0</v>
      </c>
    </row>
    <row r="914" spans="1:8" x14ac:dyDescent="0.25">
      <c r="A914" s="71" t="s">
        <v>1016</v>
      </c>
      <c r="B914" s="67" t="s">
        <v>1017</v>
      </c>
      <c r="C914" s="71" t="s">
        <v>920</v>
      </c>
      <c r="D914" s="71" t="s">
        <v>84</v>
      </c>
      <c r="E914" s="71" t="s">
        <v>1014</v>
      </c>
      <c r="F914" s="81" t="s">
        <v>132</v>
      </c>
      <c r="G914" s="28">
        <v>3200</v>
      </c>
      <c r="H914" s="28">
        <v>0</v>
      </c>
    </row>
    <row r="915" spans="1:8" x14ac:dyDescent="0.25">
      <c r="A915" s="71"/>
      <c r="B915" s="67"/>
      <c r="C915" s="71"/>
      <c r="D915" s="71"/>
      <c r="E915" s="71"/>
      <c r="F915" s="81"/>
      <c r="G915" s="28">
        <v>789.99</v>
      </c>
      <c r="H915" s="28">
        <v>740</v>
      </c>
    </row>
    <row r="916" spans="1:8" x14ac:dyDescent="0.25">
      <c r="A916" s="71"/>
      <c r="B916" s="67"/>
      <c r="C916" s="71"/>
      <c r="D916" s="71"/>
      <c r="E916" s="71"/>
      <c r="F916" s="81"/>
      <c r="G916" s="50"/>
      <c r="H916" s="28">
        <v>0</v>
      </c>
    </row>
    <row r="917" spans="1:8" x14ac:dyDescent="0.25">
      <c r="A917" s="67" t="s">
        <v>1011</v>
      </c>
      <c r="B917" s="67" t="s">
        <v>1018</v>
      </c>
      <c r="C917" s="67" t="s">
        <v>920</v>
      </c>
      <c r="D917" s="67" t="s">
        <v>1019</v>
      </c>
      <c r="E917" s="67" t="s">
        <v>1014</v>
      </c>
      <c r="F917" s="79" t="s">
        <v>556</v>
      </c>
      <c r="G917" s="48">
        <v>0</v>
      </c>
      <c r="H917" s="48">
        <v>0</v>
      </c>
    </row>
    <row r="918" spans="1:8" x14ac:dyDescent="0.25">
      <c r="A918" s="67"/>
      <c r="B918" s="67"/>
      <c r="C918" s="67"/>
      <c r="D918" s="67"/>
      <c r="E918" s="67"/>
      <c r="F918" s="79"/>
      <c r="G918" s="48">
        <v>600</v>
      </c>
      <c r="H918" s="48">
        <v>0</v>
      </c>
    </row>
    <row r="919" spans="1:8" x14ac:dyDescent="0.25">
      <c r="A919" s="67"/>
      <c r="B919" s="67"/>
      <c r="C919" s="67"/>
      <c r="D919" s="67"/>
      <c r="E919" s="67"/>
      <c r="F919" s="79"/>
      <c r="G919" s="49"/>
      <c r="H919" s="48">
        <v>0</v>
      </c>
    </row>
    <row r="920" spans="1:8" x14ac:dyDescent="0.25">
      <c r="A920" s="67" t="s">
        <v>1011</v>
      </c>
      <c r="B920" s="67" t="s">
        <v>1020</v>
      </c>
      <c r="C920" s="67" t="s">
        <v>920</v>
      </c>
      <c r="D920" s="67" t="s">
        <v>1021</v>
      </c>
      <c r="E920" s="67" t="s">
        <v>1014</v>
      </c>
      <c r="F920" s="79" t="s">
        <v>570</v>
      </c>
      <c r="G920" s="48">
        <v>0</v>
      </c>
      <c r="H920" s="48">
        <v>0</v>
      </c>
    </row>
    <row r="921" spans="1:8" x14ac:dyDescent="0.25">
      <c r="A921" s="67"/>
      <c r="B921" s="67"/>
      <c r="C921" s="67"/>
      <c r="D921" s="67"/>
      <c r="E921" s="67"/>
      <c r="F921" s="79"/>
      <c r="G921" s="48">
        <v>0</v>
      </c>
      <c r="H921" s="48">
        <v>0</v>
      </c>
    </row>
    <row r="922" spans="1:8" x14ac:dyDescent="0.25">
      <c r="A922" s="67"/>
      <c r="B922" s="67"/>
      <c r="C922" s="67"/>
      <c r="D922" s="67"/>
      <c r="E922" s="67"/>
      <c r="F922" s="79"/>
      <c r="G922" s="49"/>
      <c r="H922" s="48">
        <v>0</v>
      </c>
    </row>
    <row r="923" spans="1:8" x14ac:dyDescent="0.25">
      <c r="A923" s="67" t="s">
        <v>1011</v>
      </c>
      <c r="B923" s="67" t="s">
        <v>1022</v>
      </c>
      <c r="C923" s="67" t="s">
        <v>1023</v>
      </c>
      <c r="D923" s="67" t="s">
        <v>66</v>
      </c>
      <c r="E923" s="67" t="s">
        <v>1014</v>
      </c>
      <c r="F923" s="79" t="s">
        <v>67</v>
      </c>
      <c r="G923" s="48">
        <v>0</v>
      </c>
      <c r="H923" s="48">
        <v>0</v>
      </c>
    </row>
    <row r="924" spans="1:8" x14ac:dyDescent="0.25">
      <c r="A924" s="67"/>
      <c r="B924" s="67"/>
      <c r="C924" s="67"/>
      <c r="D924" s="67"/>
      <c r="E924" s="67"/>
      <c r="F924" s="79"/>
      <c r="G924" s="48">
        <v>0</v>
      </c>
      <c r="H924" s="48">
        <v>0</v>
      </c>
    </row>
    <row r="925" spans="1:8" x14ac:dyDescent="0.25">
      <c r="A925" s="67"/>
      <c r="B925" s="67"/>
      <c r="C925" s="67"/>
      <c r="D925" s="67"/>
      <c r="E925" s="67"/>
      <c r="F925" s="79"/>
      <c r="G925" s="49"/>
      <c r="H925" s="48">
        <v>0</v>
      </c>
    </row>
    <row r="926" spans="1:8" x14ac:dyDescent="0.25">
      <c r="A926" s="67" t="s">
        <v>1011</v>
      </c>
      <c r="B926" s="67" t="s">
        <v>1024</v>
      </c>
      <c r="C926" s="67" t="s">
        <v>1023</v>
      </c>
      <c r="D926" s="67" t="s">
        <v>66</v>
      </c>
      <c r="E926" s="67" t="s">
        <v>1014</v>
      </c>
      <c r="F926" s="79" t="s">
        <v>67</v>
      </c>
      <c r="G926" s="48">
        <v>0</v>
      </c>
      <c r="H926" s="48">
        <v>0</v>
      </c>
    </row>
    <row r="927" spans="1:8" x14ac:dyDescent="0.25">
      <c r="A927" s="67"/>
      <c r="B927" s="67"/>
      <c r="C927" s="67"/>
      <c r="D927" s="67"/>
      <c r="E927" s="67"/>
      <c r="F927" s="79"/>
      <c r="G927" s="48">
        <v>600</v>
      </c>
      <c r="H927" s="48">
        <v>0</v>
      </c>
    </row>
    <row r="928" spans="1:8" x14ac:dyDescent="0.25">
      <c r="A928" s="67"/>
      <c r="B928" s="67"/>
      <c r="C928" s="67"/>
      <c r="D928" s="67"/>
      <c r="E928" s="67"/>
      <c r="F928" s="79"/>
      <c r="G928" s="49"/>
      <c r="H928" s="48">
        <v>0</v>
      </c>
    </row>
    <row r="929" spans="1:8" x14ac:dyDescent="0.25">
      <c r="A929" s="71" t="s">
        <v>1025</v>
      </c>
      <c r="B929" s="67" t="s">
        <v>1026</v>
      </c>
      <c r="C929" s="71" t="s">
        <v>1027</v>
      </c>
      <c r="D929" s="71" t="s">
        <v>1028</v>
      </c>
      <c r="E929" s="67" t="s">
        <v>1014</v>
      </c>
      <c r="F929" s="81" t="s">
        <v>1029</v>
      </c>
      <c r="G929" s="48">
        <v>6300</v>
      </c>
      <c r="H929" s="48">
        <v>0</v>
      </c>
    </row>
    <row r="930" spans="1:8" x14ac:dyDescent="0.25">
      <c r="A930" s="71"/>
      <c r="B930" s="67"/>
      <c r="C930" s="71"/>
      <c r="D930" s="71"/>
      <c r="E930" s="67"/>
      <c r="F930" s="81"/>
      <c r="G930" s="48">
        <v>0</v>
      </c>
      <c r="H930" s="48">
        <v>1128</v>
      </c>
    </row>
    <row r="931" spans="1:8" x14ac:dyDescent="0.25">
      <c r="A931" s="71"/>
      <c r="B931" s="67"/>
      <c r="C931" s="71"/>
      <c r="D931" s="71"/>
      <c r="E931" s="67"/>
      <c r="F931" s="81"/>
      <c r="G931" s="49"/>
      <c r="H931" s="48">
        <v>0</v>
      </c>
    </row>
    <row r="932" spans="1:8" x14ac:dyDescent="0.25">
      <c r="A932" s="67" t="s">
        <v>1011</v>
      </c>
      <c r="B932" s="67" t="s">
        <v>1030</v>
      </c>
      <c r="C932" s="67" t="s">
        <v>1031</v>
      </c>
      <c r="D932" s="67" t="s">
        <v>1032</v>
      </c>
      <c r="E932" s="67" t="s">
        <v>1014</v>
      </c>
      <c r="F932" s="79" t="s">
        <v>365</v>
      </c>
      <c r="G932" s="48">
        <v>0</v>
      </c>
      <c r="H932" s="48">
        <v>0</v>
      </c>
    </row>
    <row r="933" spans="1:8" x14ac:dyDescent="0.25">
      <c r="A933" s="67"/>
      <c r="B933" s="67"/>
      <c r="C933" s="67"/>
      <c r="D933" s="67"/>
      <c r="E933" s="67"/>
      <c r="F933" s="79"/>
      <c r="G933" s="48">
        <v>0</v>
      </c>
      <c r="H933" s="48">
        <v>0</v>
      </c>
    </row>
    <row r="934" spans="1:8" x14ac:dyDescent="0.25">
      <c r="A934" s="67"/>
      <c r="B934" s="67"/>
      <c r="C934" s="67"/>
      <c r="D934" s="67"/>
      <c r="E934" s="67"/>
      <c r="F934" s="79"/>
      <c r="G934" s="49"/>
      <c r="H934" s="48">
        <v>0</v>
      </c>
    </row>
    <row r="935" spans="1:8" x14ac:dyDescent="0.25">
      <c r="A935" s="67" t="s">
        <v>1033</v>
      </c>
      <c r="B935" s="67" t="s">
        <v>1034</v>
      </c>
      <c r="C935" s="67" t="s">
        <v>1035</v>
      </c>
      <c r="D935" s="67" t="s">
        <v>66</v>
      </c>
      <c r="E935" s="67" t="s">
        <v>1014</v>
      </c>
      <c r="F935" s="79" t="s">
        <v>368</v>
      </c>
      <c r="G935" s="48">
        <v>0</v>
      </c>
      <c r="H935" s="48">
        <v>0</v>
      </c>
    </row>
    <row r="936" spans="1:8" x14ac:dyDescent="0.25">
      <c r="A936" s="67"/>
      <c r="B936" s="67"/>
      <c r="C936" s="67"/>
      <c r="D936" s="67"/>
      <c r="E936" s="67"/>
      <c r="F936" s="79"/>
      <c r="G936" s="48">
        <v>0</v>
      </c>
      <c r="H936" s="48">
        <v>1010</v>
      </c>
    </row>
    <row r="937" spans="1:8" x14ac:dyDescent="0.25">
      <c r="A937" s="67"/>
      <c r="B937" s="67"/>
      <c r="C937" s="67"/>
      <c r="D937" s="67"/>
      <c r="E937" s="67"/>
      <c r="F937" s="79"/>
      <c r="G937" s="49"/>
      <c r="H937" s="48">
        <v>0</v>
      </c>
    </row>
    <row r="938" spans="1:8" ht="15" customHeight="1" x14ac:dyDescent="0.25">
      <c r="A938" s="64" t="s">
        <v>1036</v>
      </c>
      <c r="B938" s="67" t="s">
        <v>1037</v>
      </c>
      <c r="C938" s="64" t="s">
        <v>168</v>
      </c>
      <c r="D938" s="64" t="s">
        <v>1013</v>
      </c>
      <c r="E938" s="73" t="s">
        <v>1038</v>
      </c>
      <c r="F938" s="64" t="s">
        <v>1039</v>
      </c>
      <c r="G938" s="48">
        <v>1223.3499999999999</v>
      </c>
      <c r="H938" s="48">
        <v>4988</v>
      </c>
    </row>
    <row r="939" spans="1:8" x14ac:dyDescent="0.25">
      <c r="A939" s="73"/>
      <c r="B939" s="68"/>
      <c r="C939" s="73"/>
      <c r="D939" s="64"/>
      <c r="E939" s="73"/>
      <c r="F939" s="73"/>
      <c r="G939" s="48">
        <v>611</v>
      </c>
      <c r="H939" s="48">
        <v>0</v>
      </c>
    </row>
    <row r="940" spans="1:8" x14ac:dyDescent="0.25">
      <c r="A940" s="73"/>
      <c r="B940" s="68"/>
      <c r="C940" s="73"/>
      <c r="D940" s="64"/>
      <c r="E940" s="73"/>
      <c r="F940" s="73"/>
      <c r="G940" s="48">
        <v>0</v>
      </c>
      <c r="H940" s="48">
        <v>0</v>
      </c>
    </row>
    <row r="941" spans="1:8" ht="15" customHeight="1" x14ac:dyDescent="0.25">
      <c r="A941" s="64" t="s">
        <v>1040</v>
      </c>
      <c r="B941" s="64" t="s">
        <v>1041</v>
      </c>
      <c r="C941" s="64" t="s">
        <v>168</v>
      </c>
      <c r="D941" s="64" t="s">
        <v>58</v>
      </c>
      <c r="E941" s="73" t="s">
        <v>1038</v>
      </c>
      <c r="F941" s="67" t="s">
        <v>1042</v>
      </c>
      <c r="G941" s="48">
        <v>1026.2</v>
      </c>
      <c r="H941" s="42">
        <v>4988</v>
      </c>
    </row>
    <row r="942" spans="1:8" x14ac:dyDescent="0.25">
      <c r="A942" s="73"/>
      <c r="B942" s="73"/>
      <c r="C942" s="73"/>
      <c r="D942" s="64"/>
      <c r="E942" s="73"/>
      <c r="F942" s="68"/>
      <c r="G942" s="42">
        <v>0</v>
      </c>
      <c r="H942" s="42">
        <v>0</v>
      </c>
    </row>
    <row r="943" spans="1:8" x14ac:dyDescent="0.25">
      <c r="A943" s="73"/>
      <c r="B943" s="73"/>
      <c r="C943" s="73"/>
      <c r="D943" s="64"/>
      <c r="E943" s="73"/>
      <c r="F943" s="68"/>
      <c r="G943" s="42">
        <v>0</v>
      </c>
      <c r="H943" s="42">
        <v>0</v>
      </c>
    </row>
    <row r="944" spans="1:8" x14ac:dyDescent="0.25">
      <c r="A944" s="64" t="s">
        <v>1043</v>
      </c>
      <c r="B944" s="64" t="s">
        <v>1044</v>
      </c>
      <c r="C944" s="64" t="s">
        <v>168</v>
      </c>
      <c r="D944" s="5" t="s">
        <v>1045</v>
      </c>
      <c r="E944" s="73" t="s">
        <v>1038</v>
      </c>
      <c r="F944" s="67" t="s">
        <v>197</v>
      </c>
      <c r="G944" s="42">
        <v>2990</v>
      </c>
      <c r="H944" s="42">
        <v>0</v>
      </c>
    </row>
    <row r="945" spans="1:8" x14ac:dyDescent="0.25">
      <c r="A945" s="73"/>
      <c r="B945" s="73"/>
      <c r="C945" s="73"/>
      <c r="D945" s="5" t="s">
        <v>1046</v>
      </c>
      <c r="E945" s="73"/>
      <c r="F945" s="68"/>
      <c r="G945" s="48">
        <v>707.8</v>
      </c>
      <c r="H945" s="42">
        <f>800.07+600+205</f>
        <v>1605.0700000000002</v>
      </c>
    </row>
    <row r="946" spans="1:8" x14ac:dyDescent="0.25">
      <c r="A946" s="73"/>
      <c r="B946" s="73"/>
      <c r="C946" s="73"/>
      <c r="D946" s="5" t="s">
        <v>1047</v>
      </c>
      <c r="E946" s="73"/>
      <c r="F946" s="68"/>
      <c r="G946" s="42">
        <v>1000</v>
      </c>
      <c r="H946" s="42">
        <f>600.06+205</f>
        <v>805.06</v>
      </c>
    </row>
    <row r="947" spans="1:8" ht="15" customHeight="1" x14ac:dyDescent="0.25">
      <c r="A947" s="64" t="s">
        <v>1048</v>
      </c>
      <c r="B947" s="64" t="s">
        <v>1049</v>
      </c>
      <c r="C947" s="64" t="s">
        <v>168</v>
      </c>
      <c r="D947" s="64" t="s">
        <v>1051</v>
      </c>
      <c r="E947" s="73" t="s">
        <v>1038</v>
      </c>
      <c r="F947" s="67" t="s">
        <v>1050</v>
      </c>
      <c r="G947" s="42">
        <v>1420.6</v>
      </c>
      <c r="H947" s="42">
        <v>4199</v>
      </c>
    </row>
    <row r="948" spans="1:8" x14ac:dyDescent="0.25">
      <c r="A948" s="73"/>
      <c r="B948" s="73"/>
      <c r="C948" s="73"/>
      <c r="D948" s="64"/>
      <c r="E948" s="73"/>
      <c r="F948" s="68"/>
      <c r="G948" s="48">
        <v>0</v>
      </c>
      <c r="H948" s="42">
        <v>0</v>
      </c>
    </row>
    <row r="949" spans="1:8" x14ac:dyDescent="0.25">
      <c r="A949" s="73"/>
      <c r="B949" s="73"/>
      <c r="C949" s="73"/>
      <c r="D949" s="64"/>
      <c r="E949" s="73"/>
      <c r="F949" s="68"/>
      <c r="G949" s="42">
        <v>0</v>
      </c>
      <c r="H949" s="42">
        <v>0</v>
      </c>
    </row>
    <row r="950" spans="1:8" ht="15" customHeight="1" x14ac:dyDescent="0.25">
      <c r="A950" s="64" t="s">
        <v>1705</v>
      </c>
      <c r="B950" s="64" t="s">
        <v>1052</v>
      </c>
      <c r="C950" s="64" t="s">
        <v>114</v>
      </c>
      <c r="D950" s="64" t="s">
        <v>92</v>
      </c>
      <c r="E950" s="73" t="s">
        <v>1038</v>
      </c>
      <c r="F950" s="64" t="s">
        <v>180</v>
      </c>
      <c r="G950" s="48">
        <v>0</v>
      </c>
      <c r="H950" s="42">
        <v>0</v>
      </c>
    </row>
    <row r="951" spans="1:8" x14ac:dyDescent="0.25">
      <c r="A951" s="73"/>
      <c r="B951" s="73"/>
      <c r="C951" s="73"/>
      <c r="D951" s="64"/>
      <c r="E951" s="73"/>
      <c r="F951" s="73"/>
      <c r="G951" s="48">
        <v>0</v>
      </c>
      <c r="H951" s="42">
        <v>0</v>
      </c>
    </row>
    <row r="952" spans="1:8" x14ac:dyDescent="0.25">
      <c r="A952" s="73"/>
      <c r="B952" s="73"/>
      <c r="C952" s="73"/>
      <c r="D952" s="64"/>
      <c r="E952" s="73"/>
      <c r="F952" s="73"/>
      <c r="G952" s="42">
        <v>0</v>
      </c>
      <c r="H952" s="42">
        <v>0</v>
      </c>
    </row>
    <row r="953" spans="1:8" ht="20.100000000000001" customHeight="1" x14ac:dyDescent="0.25">
      <c r="A953" s="64" t="s">
        <v>1705</v>
      </c>
      <c r="B953" s="64" t="s">
        <v>1053</v>
      </c>
      <c r="C953" s="64" t="s">
        <v>114</v>
      </c>
      <c r="D953" s="64" t="s">
        <v>743</v>
      </c>
      <c r="E953" s="73" t="s">
        <v>1038</v>
      </c>
      <c r="F953" s="64" t="s">
        <v>67</v>
      </c>
      <c r="G953" s="48">
        <v>0</v>
      </c>
      <c r="H953" s="42">
        <v>0</v>
      </c>
    </row>
    <row r="954" spans="1:8" ht="20.100000000000001" customHeight="1" x14ac:dyDescent="0.25">
      <c r="A954" s="73"/>
      <c r="B954" s="73"/>
      <c r="C954" s="73"/>
      <c r="D954" s="64"/>
      <c r="E954" s="73"/>
      <c r="F954" s="73"/>
      <c r="G954" s="48">
        <v>1105</v>
      </c>
      <c r="H954" s="42">
        <v>0</v>
      </c>
    </row>
    <row r="955" spans="1:8" ht="20.100000000000001" customHeight="1" x14ac:dyDescent="0.25">
      <c r="A955" s="73"/>
      <c r="B955" s="73"/>
      <c r="C955" s="73"/>
      <c r="D955" s="64"/>
      <c r="E955" s="73"/>
      <c r="F955" s="73"/>
      <c r="G955" s="42">
        <v>0</v>
      </c>
      <c r="H955" s="42">
        <v>0</v>
      </c>
    </row>
    <row r="956" spans="1:8" ht="20.100000000000001" customHeight="1" x14ac:dyDescent="0.25">
      <c r="A956" s="64" t="s">
        <v>1705</v>
      </c>
      <c r="B956" s="64" t="s">
        <v>1054</v>
      </c>
      <c r="C956" s="64" t="s">
        <v>1055</v>
      </c>
      <c r="D956" s="64" t="s">
        <v>1055</v>
      </c>
      <c r="E956" s="73" t="s">
        <v>1038</v>
      </c>
      <c r="F956" s="67" t="s">
        <v>82</v>
      </c>
      <c r="G956" s="42">
        <v>0</v>
      </c>
      <c r="H956" s="42">
        <v>0</v>
      </c>
    </row>
    <row r="957" spans="1:8" ht="20.100000000000001" customHeight="1" x14ac:dyDescent="0.25">
      <c r="A957" s="73"/>
      <c r="B957" s="73"/>
      <c r="C957" s="73"/>
      <c r="D957" s="73"/>
      <c r="E957" s="73"/>
      <c r="F957" s="68"/>
      <c r="G957" s="48">
        <v>0</v>
      </c>
      <c r="H957" s="42">
        <v>0</v>
      </c>
    </row>
    <row r="958" spans="1:8" ht="20.100000000000001" customHeight="1" x14ac:dyDescent="0.25">
      <c r="A958" s="73"/>
      <c r="B958" s="73"/>
      <c r="C958" s="73"/>
      <c r="D958" s="73"/>
      <c r="E958" s="73"/>
      <c r="F958" s="68"/>
      <c r="G958" s="42">
        <v>0</v>
      </c>
      <c r="H958" s="42">
        <v>0</v>
      </c>
    </row>
    <row r="959" spans="1:8" ht="15" customHeight="1" x14ac:dyDescent="0.25">
      <c r="A959" s="64" t="s">
        <v>1056</v>
      </c>
      <c r="B959" s="67" t="s">
        <v>1057</v>
      </c>
      <c r="C959" s="64" t="s">
        <v>1058</v>
      </c>
      <c r="D959" s="64" t="s">
        <v>1059</v>
      </c>
      <c r="E959" s="73" t="s">
        <v>1038</v>
      </c>
      <c r="F959" s="64" t="s">
        <v>132</v>
      </c>
      <c r="G959" s="48">
        <v>1328.4</v>
      </c>
      <c r="H959" s="48">
        <v>0</v>
      </c>
    </row>
    <row r="960" spans="1:8" x14ac:dyDescent="0.25">
      <c r="A960" s="73"/>
      <c r="B960" s="68"/>
      <c r="C960" s="73"/>
      <c r="D960" s="64"/>
      <c r="E960" s="73"/>
      <c r="F960" s="73"/>
      <c r="G960" s="48">
        <v>579</v>
      </c>
      <c r="H960" s="48">
        <f>900.15+205</f>
        <v>1105.1500000000001</v>
      </c>
    </row>
    <row r="961" spans="1:8" x14ac:dyDescent="0.25">
      <c r="A961" s="73"/>
      <c r="B961" s="68"/>
      <c r="C961" s="73"/>
      <c r="D961" s="64"/>
      <c r="E961" s="73"/>
      <c r="F961" s="73"/>
      <c r="G961" s="48">
        <v>0</v>
      </c>
      <c r="H961" s="48">
        <v>270.38</v>
      </c>
    </row>
    <row r="962" spans="1:8" ht="15" customHeight="1" x14ac:dyDescent="0.25">
      <c r="A962" s="64" t="s">
        <v>1060</v>
      </c>
      <c r="B962" s="67" t="s">
        <v>1061</v>
      </c>
      <c r="C962" s="64" t="s">
        <v>1058</v>
      </c>
      <c r="D962" s="64" t="s">
        <v>1063</v>
      </c>
      <c r="E962" s="73" t="s">
        <v>1038</v>
      </c>
      <c r="F962" s="64" t="s">
        <v>1062</v>
      </c>
      <c r="G962" s="48">
        <v>1890</v>
      </c>
      <c r="H962" s="48">
        <v>0</v>
      </c>
    </row>
    <row r="963" spans="1:8" x14ac:dyDescent="0.25">
      <c r="A963" s="73"/>
      <c r="B963" s="68"/>
      <c r="C963" s="73"/>
      <c r="D963" s="64"/>
      <c r="E963" s="73"/>
      <c r="F963" s="73"/>
      <c r="G963" s="48">
        <v>0</v>
      </c>
      <c r="H963" s="48">
        <v>0</v>
      </c>
    </row>
    <row r="964" spans="1:8" x14ac:dyDescent="0.25">
      <c r="A964" s="73"/>
      <c r="B964" s="68"/>
      <c r="C964" s="73"/>
      <c r="D964" s="64"/>
      <c r="E964" s="73"/>
      <c r="F964" s="73"/>
      <c r="G964" s="48">
        <v>0</v>
      </c>
      <c r="H964" s="48">
        <v>0</v>
      </c>
    </row>
    <row r="965" spans="1:8" x14ac:dyDescent="0.25">
      <c r="A965" s="62" t="s">
        <v>1705</v>
      </c>
      <c r="B965" s="62" t="s">
        <v>1705</v>
      </c>
      <c r="C965" s="62" t="s">
        <v>1705</v>
      </c>
      <c r="D965" s="62" t="s">
        <v>1705</v>
      </c>
      <c r="E965" s="62" t="s">
        <v>1706</v>
      </c>
      <c r="F965" s="62" t="s">
        <v>1705</v>
      </c>
      <c r="G965" s="48" t="s">
        <v>1705</v>
      </c>
      <c r="H965" s="48" t="s">
        <v>1705</v>
      </c>
    </row>
    <row r="966" spans="1:8" x14ac:dyDescent="0.25">
      <c r="A966" s="67" t="s">
        <v>1705</v>
      </c>
      <c r="B966" s="67" t="s">
        <v>1064</v>
      </c>
      <c r="C966" s="67" t="s">
        <v>125</v>
      </c>
      <c r="D966" s="67" t="s">
        <v>111</v>
      </c>
      <c r="E966" s="64" t="s">
        <v>1065</v>
      </c>
      <c r="F966" s="67" t="s">
        <v>12</v>
      </c>
      <c r="G966" s="63"/>
      <c r="H966" s="63"/>
    </row>
    <row r="967" spans="1:8" x14ac:dyDescent="0.25">
      <c r="A967" s="67"/>
      <c r="B967" s="67"/>
      <c r="C967" s="67"/>
      <c r="D967" s="67"/>
      <c r="E967" s="64"/>
      <c r="F967" s="67"/>
      <c r="G967" s="63"/>
      <c r="H967" s="63"/>
    </row>
    <row r="968" spans="1:8" x14ac:dyDescent="0.25">
      <c r="A968" s="67" t="s">
        <v>1705</v>
      </c>
      <c r="B968" s="67" t="s">
        <v>1066</v>
      </c>
      <c r="C968" s="67" t="s">
        <v>114</v>
      </c>
      <c r="D968" s="67" t="s">
        <v>1067</v>
      </c>
      <c r="E968" s="64" t="s">
        <v>1065</v>
      </c>
      <c r="F968" s="67" t="s">
        <v>16</v>
      </c>
      <c r="G968" s="63"/>
      <c r="H968" s="63"/>
    </row>
    <row r="969" spans="1:8" x14ac:dyDescent="0.25">
      <c r="A969" s="67"/>
      <c r="B969" s="67"/>
      <c r="C969" s="67"/>
      <c r="D969" s="67"/>
      <c r="E969" s="64"/>
      <c r="F969" s="67"/>
      <c r="G969" s="63"/>
      <c r="H969" s="63"/>
    </row>
    <row r="970" spans="1:8" x14ac:dyDescent="0.25">
      <c r="A970" s="67" t="s">
        <v>1705</v>
      </c>
      <c r="B970" s="67" t="s">
        <v>1068</v>
      </c>
      <c r="C970" s="67" t="s">
        <v>125</v>
      </c>
      <c r="D970" s="67" t="s">
        <v>111</v>
      </c>
      <c r="E970" s="64" t="s">
        <v>1065</v>
      </c>
      <c r="F970" s="67" t="s">
        <v>20</v>
      </c>
      <c r="G970" s="63"/>
      <c r="H970" s="63"/>
    </row>
    <row r="971" spans="1:8" x14ac:dyDescent="0.25">
      <c r="A971" s="67"/>
      <c r="B971" s="67"/>
      <c r="C971" s="67"/>
      <c r="D971" s="67"/>
      <c r="E971" s="64"/>
      <c r="F971" s="67"/>
      <c r="G971" s="63"/>
      <c r="H971" s="63"/>
    </row>
    <row r="972" spans="1:8" x14ac:dyDescent="0.25">
      <c r="A972" s="67" t="s">
        <v>1705</v>
      </c>
      <c r="B972" s="67" t="s">
        <v>1069</v>
      </c>
      <c r="C972" s="67" t="s">
        <v>114</v>
      </c>
      <c r="D972" s="67" t="s">
        <v>1070</v>
      </c>
      <c r="E972" s="64" t="s">
        <v>1065</v>
      </c>
      <c r="F972" s="67" t="s">
        <v>24</v>
      </c>
      <c r="G972" s="63"/>
      <c r="H972" s="63"/>
    </row>
    <row r="973" spans="1:8" x14ac:dyDescent="0.25">
      <c r="A973" s="67"/>
      <c r="B973" s="67"/>
      <c r="C973" s="67"/>
      <c r="D973" s="67"/>
      <c r="E973" s="64"/>
      <c r="F973" s="67"/>
      <c r="G973" s="63"/>
      <c r="H973" s="63"/>
    </row>
    <row r="974" spans="1:8" x14ac:dyDescent="0.25">
      <c r="A974" s="67" t="s">
        <v>1705</v>
      </c>
      <c r="B974" s="67" t="s">
        <v>1071</v>
      </c>
      <c r="C974" s="67" t="s">
        <v>114</v>
      </c>
      <c r="D974" s="67" t="s">
        <v>1072</v>
      </c>
      <c r="E974" s="64" t="s">
        <v>1065</v>
      </c>
      <c r="F974" s="67" t="s">
        <v>460</v>
      </c>
      <c r="G974" s="63"/>
      <c r="H974" s="63"/>
    </row>
    <row r="975" spans="1:8" x14ac:dyDescent="0.25">
      <c r="A975" s="67"/>
      <c r="B975" s="67"/>
      <c r="C975" s="67"/>
      <c r="D975" s="67"/>
      <c r="E975" s="64"/>
      <c r="F975" s="67"/>
      <c r="G975" s="63"/>
      <c r="H975" s="63"/>
    </row>
    <row r="976" spans="1:8" x14ac:dyDescent="0.25">
      <c r="A976" s="67" t="s">
        <v>1705</v>
      </c>
      <c r="B976" s="67" t="s">
        <v>1073</v>
      </c>
      <c r="C976" s="67" t="s">
        <v>561</v>
      </c>
      <c r="D976" s="67" t="s">
        <v>1074</v>
      </c>
      <c r="E976" s="64" t="s">
        <v>1065</v>
      </c>
      <c r="F976" s="67" t="s">
        <v>1075</v>
      </c>
      <c r="G976" s="63"/>
      <c r="H976" s="63"/>
    </row>
    <row r="977" spans="1:8" x14ac:dyDescent="0.25">
      <c r="A977" s="67"/>
      <c r="B977" s="67"/>
      <c r="C977" s="67"/>
      <c r="D977" s="67"/>
      <c r="E977" s="64"/>
      <c r="F977" s="67"/>
      <c r="G977" s="63"/>
      <c r="H977" s="63"/>
    </row>
    <row r="978" spans="1:8" x14ac:dyDescent="0.25">
      <c r="A978" s="2" t="s">
        <v>1076</v>
      </c>
      <c r="B978" s="67" t="s">
        <v>1077</v>
      </c>
      <c r="C978" s="67" t="s">
        <v>125</v>
      </c>
      <c r="D978" s="67" t="s">
        <v>111</v>
      </c>
      <c r="E978" s="64" t="s">
        <v>1065</v>
      </c>
      <c r="F978" s="67" t="s">
        <v>33</v>
      </c>
      <c r="G978" s="51">
        <v>2685.2</v>
      </c>
      <c r="H978" s="51"/>
    </row>
    <row r="979" spans="1:8" x14ac:dyDescent="0.25">
      <c r="A979" s="2" t="s">
        <v>1078</v>
      </c>
      <c r="B979" s="67"/>
      <c r="C979" s="67"/>
      <c r="D979" s="67"/>
      <c r="E979" s="64"/>
      <c r="F979" s="67"/>
      <c r="G979" s="51">
        <v>0</v>
      </c>
      <c r="H979" s="51">
        <v>710.36</v>
      </c>
    </row>
    <row r="980" spans="1:8" x14ac:dyDescent="0.25">
      <c r="A980" s="67" t="s">
        <v>1705</v>
      </c>
      <c r="B980" s="67" t="s">
        <v>1079</v>
      </c>
      <c r="C980" s="67" t="s">
        <v>529</v>
      </c>
      <c r="D980" s="67" t="s">
        <v>611</v>
      </c>
      <c r="E980" s="64" t="s">
        <v>1065</v>
      </c>
      <c r="F980" s="67" t="s">
        <v>419</v>
      </c>
      <c r="G980" s="63"/>
      <c r="H980" s="63"/>
    </row>
    <row r="981" spans="1:8" x14ac:dyDescent="0.25">
      <c r="A981" s="67"/>
      <c r="B981" s="67"/>
      <c r="C981" s="67"/>
      <c r="D981" s="67"/>
      <c r="E981" s="64"/>
      <c r="F981" s="67"/>
      <c r="G981" s="63"/>
      <c r="H981" s="63"/>
    </row>
    <row r="982" spans="1:8" x14ac:dyDescent="0.25">
      <c r="A982" s="67" t="s">
        <v>1705</v>
      </c>
      <c r="B982" s="67" t="s">
        <v>1080</v>
      </c>
      <c r="C982" s="67" t="s">
        <v>1081</v>
      </c>
      <c r="D982" s="67" t="s">
        <v>1082</v>
      </c>
      <c r="E982" s="64" t="s">
        <v>1065</v>
      </c>
      <c r="F982" s="67" t="s">
        <v>484</v>
      </c>
      <c r="G982" s="63"/>
      <c r="H982" s="63"/>
    </row>
    <row r="983" spans="1:8" x14ac:dyDescent="0.25">
      <c r="A983" s="67"/>
      <c r="B983" s="67"/>
      <c r="C983" s="67"/>
      <c r="D983" s="67"/>
      <c r="E983" s="64"/>
      <c r="F983" s="67"/>
      <c r="G983" s="63"/>
      <c r="H983" s="63"/>
    </row>
    <row r="984" spans="1:8" x14ac:dyDescent="0.25">
      <c r="A984" s="67" t="s">
        <v>1705</v>
      </c>
      <c r="B984" s="67" t="s">
        <v>1083</v>
      </c>
      <c r="C984" s="67" t="s">
        <v>114</v>
      </c>
      <c r="D984" s="67" t="s">
        <v>1084</v>
      </c>
      <c r="E984" s="64" t="s">
        <v>1065</v>
      </c>
      <c r="F984" s="67" t="s">
        <v>484</v>
      </c>
      <c r="G984" s="63"/>
      <c r="H984" s="63"/>
    </row>
    <row r="985" spans="1:8" x14ac:dyDescent="0.25">
      <c r="A985" s="67"/>
      <c r="B985" s="67"/>
      <c r="C985" s="67"/>
      <c r="D985" s="67"/>
      <c r="E985" s="64"/>
      <c r="F985" s="67"/>
      <c r="G985" s="63"/>
      <c r="H985" s="63"/>
    </row>
    <row r="986" spans="1:8" x14ac:dyDescent="0.25">
      <c r="A986" s="67" t="s">
        <v>1705</v>
      </c>
      <c r="B986" s="67" t="s">
        <v>1085</v>
      </c>
      <c r="C986" s="67" t="s">
        <v>114</v>
      </c>
      <c r="D986" s="67" t="s">
        <v>1084</v>
      </c>
      <c r="E986" s="64" t="s">
        <v>1065</v>
      </c>
      <c r="F986" s="67" t="s">
        <v>484</v>
      </c>
      <c r="G986" s="63"/>
      <c r="H986" s="63"/>
    </row>
    <row r="987" spans="1:8" x14ac:dyDescent="0.25">
      <c r="A987" s="67"/>
      <c r="B987" s="67"/>
      <c r="C987" s="67"/>
      <c r="D987" s="67"/>
      <c r="E987" s="64"/>
      <c r="F987" s="67"/>
      <c r="G987" s="63"/>
      <c r="H987" s="63"/>
    </row>
    <row r="988" spans="1:8" x14ac:dyDescent="0.25">
      <c r="A988" s="67" t="s">
        <v>1705</v>
      </c>
      <c r="B988" s="67" t="s">
        <v>1073</v>
      </c>
      <c r="C988" s="67" t="s">
        <v>561</v>
      </c>
      <c r="D988" s="67" t="s">
        <v>1074</v>
      </c>
      <c r="E988" s="64" t="s">
        <v>1065</v>
      </c>
      <c r="F988" s="67" t="s">
        <v>1086</v>
      </c>
      <c r="G988" s="63"/>
      <c r="H988" s="63"/>
    </row>
    <row r="989" spans="1:8" x14ac:dyDescent="0.25">
      <c r="A989" s="67"/>
      <c r="B989" s="67"/>
      <c r="C989" s="67"/>
      <c r="D989" s="67"/>
      <c r="E989" s="64"/>
      <c r="F989" s="67"/>
      <c r="G989" s="63"/>
      <c r="H989" s="63"/>
    </row>
    <row r="990" spans="1:8" x14ac:dyDescent="0.25">
      <c r="A990" s="67" t="s">
        <v>1705</v>
      </c>
      <c r="B990" s="67" t="s">
        <v>959</v>
      </c>
      <c r="C990" s="67" t="s">
        <v>1087</v>
      </c>
      <c r="D990" s="67" t="s">
        <v>1082</v>
      </c>
      <c r="E990" s="64" t="s">
        <v>1065</v>
      </c>
      <c r="F990" s="67" t="s">
        <v>41</v>
      </c>
      <c r="G990" s="63"/>
      <c r="H990" s="63"/>
    </row>
    <row r="991" spans="1:8" x14ac:dyDescent="0.25">
      <c r="A991" s="67"/>
      <c r="B991" s="67"/>
      <c r="C991" s="67"/>
      <c r="D991" s="67"/>
      <c r="E991" s="64"/>
      <c r="F991" s="67"/>
      <c r="G991" s="63"/>
      <c r="H991" s="63"/>
    </row>
    <row r="992" spans="1:8" x14ac:dyDescent="0.25">
      <c r="A992" s="2" t="s">
        <v>1076</v>
      </c>
      <c r="B992" s="67" t="s">
        <v>1088</v>
      </c>
      <c r="C992" s="67" t="s">
        <v>125</v>
      </c>
      <c r="D992" s="67" t="s">
        <v>111</v>
      </c>
      <c r="E992" s="64" t="s">
        <v>1065</v>
      </c>
      <c r="F992" s="67" t="s">
        <v>495</v>
      </c>
      <c r="G992" s="51">
        <v>2123.1999999999998</v>
      </c>
      <c r="H992" s="51"/>
    </row>
    <row r="993" spans="1:8" x14ac:dyDescent="0.25">
      <c r="A993" s="2" t="s">
        <v>1089</v>
      </c>
      <c r="B993" s="67"/>
      <c r="C993" s="67"/>
      <c r="D993" s="67"/>
      <c r="E993" s="64"/>
      <c r="F993" s="67"/>
      <c r="G993" s="51">
        <v>990</v>
      </c>
      <c r="H993" s="51">
        <v>594</v>
      </c>
    </row>
    <row r="994" spans="1:8" x14ac:dyDescent="0.25">
      <c r="A994" s="67" t="s">
        <v>1705</v>
      </c>
      <c r="B994" s="67" t="s">
        <v>962</v>
      </c>
      <c r="C994" s="67" t="s">
        <v>125</v>
      </c>
      <c r="D994" s="67" t="s">
        <v>111</v>
      </c>
      <c r="E994" s="64" t="s">
        <v>1065</v>
      </c>
      <c r="F994" s="67" t="s">
        <v>495</v>
      </c>
      <c r="G994" s="63"/>
      <c r="H994" s="63"/>
    </row>
    <row r="995" spans="1:8" x14ac:dyDescent="0.25">
      <c r="A995" s="67"/>
      <c r="B995" s="67"/>
      <c r="C995" s="67"/>
      <c r="D995" s="67"/>
      <c r="E995" s="64"/>
      <c r="F995" s="67"/>
      <c r="G995" s="63"/>
      <c r="H995" s="63"/>
    </row>
    <row r="996" spans="1:8" x14ac:dyDescent="0.25">
      <c r="A996" s="67" t="s">
        <v>1705</v>
      </c>
      <c r="B996" s="67" t="s">
        <v>1090</v>
      </c>
      <c r="C996" s="67" t="s">
        <v>1091</v>
      </c>
      <c r="D996" s="67" t="s">
        <v>1091</v>
      </c>
      <c r="E996" s="68" t="s">
        <v>1092</v>
      </c>
      <c r="F996" s="67">
        <v>1</v>
      </c>
      <c r="G996" s="18">
        <v>0</v>
      </c>
      <c r="H996" s="80">
        <v>0</v>
      </c>
    </row>
    <row r="997" spans="1:8" x14ac:dyDescent="0.25">
      <c r="A997" s="68"/>
      <c r="B997" s="68"/>
      <c r="C997" s="68"/>
      <c r="D997" s="68"/>
      <c r="E997" s="68"/>
      <c r="F997" s="68"/>
      <c r="G997" s="36">
        <v>715</v>
      </c>
      <c r="H997" s="80"/>
    </row>
    <row r="998" spans="1:8" x14ac:dyDescent="0.25">
      <c r="A998" s="68"/>
      <c r="B998" s="68"/>
      <c r="C998" s="68"/>
      <c r="D998" s="68"/>
      <c r="E998" s="68"/>
      <c r="F998" s="68"/>
      <c r="G998" s="31">
        <v>715</v>
      </c>
      <c r="H998" s="31">
        <v>0</v>
      </c>
    </row>
    <row r="999" spans="1:8" x14ac:dyDescent="0.25">
      <c r="A999" s="67" t="s">
        <v>1705</v>
      </c>
      <c r="B999" s="67" t="s">
        <v>1093</v>
      </c>
      <c r="C999" s="67" t="s">
        <v>209</v>
      </c>
      <c r="D999" s="67" t="s">
        <v>209</v>
      </c>
      <c r="E999" s="68" t="s">
        <v>1092</v>
      </c>
      <c r="F999" s="67">
        <v>2</v>
      </c>
      <c r="G999" s="31">
        <v>0</v>
      </c>
      <c r="H999" s="80">
        <v>0</v>
      </c>
    </row>
    <row r="1000" spans="1:8" x14ac:dyDescent="0.25">
      <c r="A1000" s="68"/>
      <c r="B1000" s="68"/>
      <c r="C1000" s="68"/>
      <c r="D1000" s="68"/>
      <c r="E1000" s="68"/>
      <c r="F1000" s="68"/>
      <c r="G1000" s="31">
        <v>990</v>
      </c>
      <c r="H1000" s="80"/>
    </row>
    <row r="1001" spans="1:8" x14ac:dyDescent="0.25">
      <c r="A1001" s="68"/>
      <c r="B1001" s="68"/>
      <c r="C1001" s="68"/>
      <c r="D1001" s="68"/>
      <c r="E1001" s="68"/>
      <c r="F1001" s="68"/>
      <c r="G1001" s="31">
        <v>990</v>
      </c>
      <c r="H1001" s="31">
        <v>0</v>
      </c>
    </row>
    <row r="1002" spans="1:8" x14ac:dyDescent="0.25">
      <c r="A1002" s="67" t="s">
        <v>1705</v>
      </c>
      <c r="B1002" s="67" t="s">
        <v>1094</v>
      </c>
      <c r="C1002" s="67" t="s">
        <v>66</v>
      </c>
      <c r="D1002" s="67" t="s">
        <v>66</v>
      </c>
      <c r="E1002" s="68" t="s">
        <v>1092</v>
      </c>
      <c r="F1002" s="67">
        <v>1</v>
      </c>
      <c r="G1002" s="31">
        <v>754</v>
      </c>
      <c r="H1002" s="80">
        <v>736</v>
      </c>
    </row>
    <row r="1003" spans="1:8" x14ac:dyDescent="0.25">
      <c r="A1003" s="68"/>
      <c r="B1003" s="68"/>
      <c r="C1003" s="68"/>
      <c r="D1003" s="68"/>
      <c r="E1003" s="68"/>
      <c r="F1003" s="68"/>
      <c r="G1003" s="31">
        <v>515</v>
      </c>
      <c r="H1003" s="80"/>
    </row>
    <row r="1004" spans="1:8" x14ac:dyDescent="0.25">
      <c r="A1004" s="68"/>
      <c r="B1004" s="68"/>
      <c r="C1004" s="68"/>
      <c r="D1004" s="68"/>
      <c r="E1004" s="68"/>
      <c r="F1004" s="68"/>
      <c r="G1004" s="31">
        <f>(G1002+G1003)</f>
        <v>1269</v>
      </c>
      <c r="H1004" s="31">
        <v>736</v>
      </c>
    </row>
    <row r="1005" spans="1:8" x14ac:dyDescent="0.25">
      <c r="A1005" s="67" t="s">
        <v>1705</v>
      </c>
      <c r="B1005" s="67" t="s">
        <v>1095</v>
      </c>
      <c r="C1005" s="67" t="s">
        <v>209</v>
      </c>
      <c r="D1005" s="67" t="s">
        <v>209</v>
      </c>
      <c r="E1005" s="68" t="s">
        <v>1092</v>
      </c>
      <c r="F1005" s="67">
        <v>2</v>
      </c>
      <c r="G1005" s="31">
        <v>0</v>
      </c>
      <c r="H1005" s="31">
        <v>0</v>
      </c>
    </row>
    <row r="1006" spans="1:8" x14ac:dyDescent="0.25">
      <c r="A1006" s="68"/>
      <c r="B1006" s="68"/>
      <c r="C1006" s="68"/>
      <c r="D1006" s="68"/>
      <c r="E1006" s="68"/>
      <c r="F1006" s="68"/>
      <c r="G1006" s="31">
        <v>1588</v>
      </c>
      <c r="H1006" s="31">
        <v>0</v>
      </c>
    </row>
    <row r="1007" spans="1:8" x14ac:dyDescent="0.25">
      <c r="A1007" s="68"/>
      <c r="B1007" s="68"/>
      <c r="C1007" s="68"/>
      <c r="D1007" s="68"/>
      <c r="E1007" s="68"/>
      <c r="F1007" s="68"/>
      <c r="G1007" s="31">
        <v>1588</v>
      </c>
      <c r="H1007" s="31">
        <v>0</v>
      </c>
    </row>
    <row r="1008" spans="1:8" x14ac:dyDescent="0.25">
      <c r="A1008" s="67" t="s">
        <v>1705</v>
      </c>
      <c r="B1008" s="67" t="s">
        <v>1096</v>
      </c>
      <c r="C1008" s="67" t="s">
        <v>1097</v>
      </c>
      <c r="D1008" s="67" t="s">
        <v>1097</v>
      </c>
      <c r="E1008" s="68" t="s">
        <v>1092</v>
      </c>
      <c r="F1008" s="67">
        <v>1</v>
      </c>
      <c r="G1008" s="31">
        <v>0</v>
      </c>
      <c r="H1008" s="31">
        <v>0</v>
      </c>
    </row>
    <row r="1009" spans="1:8" x14ac:dyDescent="0.25">
      <c r="A1009" s="68"/>
      <c r="B1009" s="68"/>
      <c r="C1009" s="68"/>
      <c r="D1009" s="68"/>
      <c r="E1009" s="68"/>
      <c r="F1009" s="68"/>
      <c r="G1009" s="31">
        <v>800</v>
      </c>
      <c r="H1009" s="31">
        <v>0</v>
      </c>
    </row>
    <row r="1010" spans="1:8" x14ac:dyDescent="0.25">
      <c r="A1010" s="68"/>
      <c r="B1010" s="68"/>
      <c r="C1010" s="68"/>
      <c r="D1010" s="68"/>
      <c r="E1010" s="68"/>
      <c r="F1010" s="68"/>
      <c r="G1010" s="31">
        <v>800</v>
      </c>
      <c r="H1010" s="31">
        <v>0</v>
      </c>
    </row>
    <row r="1011" spans="1:8" x14ac:dyDescent="0.25">
      <c r="A1011" s="67" t="s">
        <v>1705</v>
      </c>
      <c r="B1011" s="73" t="s">
        <v>1098</v>
      </c>
      <c r="C1011" s="67" t="s">
        <v>1099</v>
      </c>
      <c r="D1011" s="67" t="s">
        <v>76</v>
      </c>
      <c r="E1011" s="68" t="s">
        <v>1092</v>
      </c>
      <c r="F1011" s="67">
        <v>2</v>
      </c>
      <c r="G1011" s="48">
        <v>0</v>
      </c>
      <c r="H1011" s="31">
        <v>0</v>
      </c>
    </row>
    <row r="1012" spans="1:8" x14ac:dyDescent="0.25">
      <c r="A1012" s="68"/>
      <c r="B1012" s="73"/>
      <c r="C1012" s="68"/>
      <c r="D1012" s="68"/>
      <c r="E1012" s="68"/>
      <c r="F1012" s="68"/>
      <c r="G1012" s="31">
        <v>1600</v>
      </c>
      <c r="H1012" s="31">
        <v>0</v>
      </c>
    </row>
    <row r="1013" spans="1:8" x14ac:dyDescent="0.25">
      <c r="A1013" s="68"/>
      <c r="B1013" s="73"/>
      <c r="C1013" s="68"/>
      <c r="D1013" s="68"/>
      <c r="E1013" s="68"/>
      <c r="F1013" s="68"/>
      <c r="G1013" s="31">
        <v>1600</v>
      </c>
      <c r="H1013" s="31">
        <v>0</v>
      </c>
    </row>
    <row r="1014" spans="1:8" x14ac:dyDescent="0.25">
      <c r="A1014" s="67" t="s">
        <v>1705</v>
      </c>
      <c r="B1014" s="73" t="s">
        <v>1100</v>
      </c>
      <c r="C1014" s="67" t="s">
        <v>1099</v>
      </c>
      <c r="D1014" s="67" t="s">
        <v>1099</v>
      </c>
      <c r="E1014" s="68" t="s">
        <v>1092</v>
      </c>
      <c r="F1014" s="67">
        <v>2</v>
      </c>
      <c r="G1014" s="48">
        <v>0</v>
      </c>
      <c r="H1014" s="31">
        <v>0</v>
      </c>
    </row>
    <row r="1015" spans="1:8" x14ac:dyDescent="0.25">
      <c r="A1015" s="68"/>
      <c r="B1015" s="73"/>
      <c r="C1015" s="68"/>
      <c r="D1015" s="68"/>
      <c r="E1015" s="68"/>
      <c r="F1015" s="68"/>
      <c r="G1015" s="31">
        <v>1600</v>
      </c>
      <c r="H1015" s="31">
        <v>0</v>
      </c>
    </row>
    <row r="1016" spans="1:8" x14ac:dyDescent="0.25">
      <c r="A1016" s="68"/>
      <c r="B1016" s="73"/>
      <c r="C1016" s="68"/>
      <c r="D1016" s="68"/>
      <c r="E1016" s="68"/>
      <c r="F1016" s="68"/>
      <c r="G1016" s="31">
        <v>1600</v>
      </c>
      <c r="H1016" s="31">
        <v>0</v>
      </c>
    </row>
    <row r="1017" spans="1:8" x14ac:dyDescent="0.25">
      <c r="A1017" s="64" t="s">
        <v>1101</v>
      </c>
      <c r="B1017" s="64" t="s">
        <v>1102</v>
      </c>
      <c r="C1017" s="64" t="s">
        <v>76</v>
      </c>
      <c r="D1017" s="64" t="s">
        <v>1103</v>
      </c>
      <c r="E1017" s="64" t="s">
        <v>1614</v>
      </c>
      <c r="F1017" s="64" t="s">
        <v>386</v>
      </c>
      <c r="G1017" s="52">
        <v>0</v>
      </c>
      <c r="H1017" s="52">
        <v>0</v>
      </c>
    </row>
    <row r="1018" spans="1:8" x14ac:dyDescent="0.25">
      <c r="A1018" s="64"/>
      <c r="B1018" s="64"/>
      <c r="C1018" s="64"/>
      <c r="D1018" s="64"/>
      <c r="E1018" s="64"/>
      <c r="F1018" s="64"/>
      <c r="G1018" s="52"/>
      <c r="H1018" s="52">
        <v>0</v>
      </c>
    </row>
    <row r="1019" spans="1:8" x14ac:dyDescent="0.25">
      <c r="A1019" s="64"/>
      <c r="B1019" s="64"/>
      <c r="C1019" s="64"/>
      <c r="D1019" s="64"/>
      <c r="E1019" s="64"/>
      <c r="F1019" s="64"/>
      <c r="G1019" s="52">
        <v>0</v>
      </c>
      <c r="H1019" s="52">
        <v>0</v>
      </c>
    </row>
    <row r="1020" spans="1:8" x14ac:dyDescent="0.25">
      <c r="A1020" s="64" t="s">
        <v>1101</v>
      </c>
      <c r="B1020" s="64" t="s">
        <v>1104</v>
      </c>
      <c r="C1020" s="64" t="s">
        <v>76</v>
      </c>
      <c r="D1020" s="64" t="s">
        <v>1105</v>
      </c>
      <c r="E1020" s="64" t="s">
        <v>1614</v>
      </c>
      <c r="F1020" s="64" t="s">
        <v>24</v>
      </c>
      <c r="G1020" s="52">
        <v>0</v>
      </c>
      <c r="H1020" s="52">
        <v>0</v>
      </c>
    </row>
    <row r="1021" spans="1:8" x14ac:dyDescent="0.25">
      <c r="A1021" s="64"/>
      <c r="B1021" s="64"/>
      <c r="C1021" s="64"/>
      <c r="D1021" s="64"/>
      <c r="E1021" s="64"/>
      <c r="F1021" s="64"/>
      <c r="G1021" s="52"/>
      <c r="H1021" s="52">
        <v>0</v>
      </c>
    </row>
    <row r="1022" spans="1:8" x14ac:dyDescent="0.25">
      <c r="A1022" s="64"/>
      <c r="B1022" s="64"/>
      <c r="C1022" s="64"/>
      <c r="D1022" s="64"/>
      <c r="E1022" s="64"/>
      <c r="F1022" s="64"/>
      <c r="G1022" s="52">
        <v>1000</v>
      </c>
      <c r="H1022" s="52">
        <v>0</v>
      </c>
    </row>
    <row r="1023" spans="1:8" x14ac:dyDescent="0.25">
      <c r="A1023" s="64" t="s">
        <v>1101</v>
      </c>
      <c r="B1023" s="64" t="s">
        <v>1087</v>
      </c>
      <c r="C1023" s="64" t="s">
        <v>76</v>
      </c>
      <c r="D1023" s="64" t="s">
        <v>1106</v>
      </c>
      <c r="E1023" s="64" t="s">
        <v>1614</v>
      </c>
      <c r="F1023" s="64" t="s">
        <v>460</v>
      </c>
      <c r="G1023" s="52">
        <v>0</v>
      </c>
      <c r="H1023" s="52">
        <v>0</v>
      </c>
    </row>
    <row r="1024" spans="1:8" x14ac:dyDescent="0.25">
      <c r="A1024" s="64"/>
      <c r="B1024" s="64"/>
      <c r="C1024" s="64"/>
      <c r="D1024" s="64"/>
      <c r="E1024" s="64"/>
      <c r="F1024" s="64"/>
      <c r="G1024" s="52"/>
      <c r="H1024" s="52">
        <v>0</v>
      </c>
    </row>
    <row r="1025" spans="1:8" x14ac:dyDescent="0.25">
      <c r="A1025" s="64"/>
      <c r="B1025" s="64"/>
      <c r="C1025" s="64"/>
      <c r="D1025" s="64"/>
      <c r="E1025" s="64"/>
      <c r="F1025" s="64"/>
      <c r="G1025" s="52">
        <v>0</v>
      </c>
      <c r="H1025" s="52">
        <v>0</v>
      </c>
    </row>
    <row r="1026" spans="1:8" ht="20.100000000000001" customHeight="1" x14ac:dyDescent="0.25">
      <c r="A1026" s="64" t="s">
        <v>1101</v>
      </c>
      <c r="B1026" s="64" t="s">
        <v>1519</v>
      </c>
      <c r="C1026" s="64" t="s">
        <v>1107</v>
      </c>
      <c r="D1026" s="64" t="s">
        <v>1108</v>
      </c>
      <c r="E1026" s="64" t="s">
        <v>1614</v>
      </c>
      <c r="F1026" s="64" t="s">
        <v>406</v>
      </c>
      <c r="G1026" s="52">
        <v>0</v>
      </c>
      <c r="H1026" s="52">
        <v>0</v>
      </c>
    </row>
    <row r="1027" spans="1:8" ht="20.100000000000001" customHeight="1" x14ac:dyDescent="0.25">
      <c r="A1027" s="64"/>
      <c r="B1027" s="64"/>
      <c r="C1027" s="64"/>
      <c r="D1027" s="64"/>
      <c r="E1027" s="64"/>
      <c r="F1027" s="64"/>
      <c r="G1027" s="52"/>
      <c r="H1027" s="52">
        <v>0</v>
      </c>
    </row>
    <row r="1028" spans="1:8" ht="20.100000000000001" customHeight="1" x14ac:dyDescent="0.25">
      <c r="A1028" s="64"/>
      <c r="B1028" s="64"/>
      <c r="C1028" s="64"/>
      <c r="D1028" s="64"/>
      <c r="E1028" s="64"/>
      <c r="F1028" s="64"/>
      <c r="G1028" s="52">
        <v>0</v>
      </c>
      <c r="H1028" s="52">
        <v>0</v>
      </c>
    </row>
    <row r="1029" spans="1:8" x14ac:dyDescent="0.25">
      <c r="A1029" s="64" t="s">
        <v>1101</v>
      </c>
      <c r="B1029" s="64" t="s">
        <v>1109</v>
      </c>
      <c r="C1029" s="64" t="s">
        <v>1110</v>
      </c>
      <c r="D1029" s="64" t="s">
        <v>1111</v>
      </c>
      <c r="E1029" s="64" t="s">
        <v>1614</v>
      </c>
      <c r="F1029" s="64" t="s">
        <v>419</v>
      </c>
      <c r="G1029" s="52">
        <v>0</v>
      </c>
      <c r="H1029" s="52">
        <v>0</v>
      </c>
    </row>
    <row r="1030" spans="1:8" x14ac:dyDescent="0.25">
      <c r="A1030" s="64"/>
      <c r="B1030" s="64"/>
      <c r="C1030" s="64"/>
      <c r="D1030" s="64"/>
      <c r="E1030" s="64"/>
      <c r="F1030" s="64"/>
      <c r="G1030" s="52"/>
      <c r="H1030" s="52">
        <v>0</v>
      </c>
    </row>
    <row r="1031" spans="1:8" x14ac:dyDescent="0.25">
      <c r="A1031" s="64"/>
      <c r="B1031" s="64"/>
      <c r="C1031" s="64"/>
      <c r="D1031" s="64"/>
      <c r="E1031" s="64"/>
      <c r="F1031" s="64"/>
      <c r="G1031" s="52">
        <v>0</v>
      </c>
      <c r="H1031" s="52">
        <v>0</v>
      </c>
    </row>
    <row r="1032" spans="1:8" x14ac:dyDescent="0.25">
      <c r="A1032" s="64" t="s">
        <v>1101</v>
      </c>
      <c r="B1032" s="64" t="s">
        <v>1087</v>
      </c>
      <c r="C1032" s="64" t="s">
        <v>76</v>
      </c>
      <c r="D1032" s="64" t="s">
        <v>1112</v>
      </c>
      <c r="E1032" s="64" t="s">
        <v>1614</v>
      </c>
      <c r="F1032" s="64" t="s">
        <v>484</v>
      </c>
      <c r="G1032" s="52">
        <v>0</v>
      </c>
      <c r="H1032" s="52">
        <v>0</v>
      </c>
    </row>
    <row r="1033" spans="1:8" x14ac:dyDescent="0.25">
      <c r="A1033" s="64"/>
      <c r="B1033" s="64"/>
      <c r="C1033" s="64"/>
      <c r="D1033" s="64"/>
      <c r="E1033" s="64"/>
      <c r="F1033" s="64"/>
      <c r="G1033" s="52"/>
      <c r="H1033" s="52">
        <v>0</v>
      </c>
    </row>
    <row r="1034" spans="1:8" x14ac:dyDescent="0.25">
      <c r="A1034" s="64"/>
      <c r="B1034" s="64"/>
      <c r="C1034" s="64"/>
      <c r="D1034" s="64"/>
      <c r="E1034" s="64"/>
      <c r="F1034" s="64"/>
      <c r="G1034" s="52">
        <v>0</v>
      </c>
      <c r="H1034" s="52">
        <v>0</v>
      </c>
    </row>
    <row r="1035" spans="1:8" x14ac:dyDescent="0.25">
      <c r="A1035" s="64" t="s">
        <v>1101</v>
      </c>
      <c r="B1035" s="64" t="s">
        <v>1113</v>
      </c>
      <c r="C1035" s="64" t="s">
        <v>1114</v>
      </c>
      <c r="D1035" s="64" t="s">
        <v>1115</v>
      </c>
      <c r="E1035" s="64" t="s">
        <v>1614</v>
      </c>
      <c r="F1035" s="64" t="s">
        <v>1116</v>
      </c>
      <c r="G1035" s="52">
        <v>0</v>
      </c>
      <c r="H1035" s="52">
        <v>0</v>
      </c>
    </row>
    <row r="1036" spans="1:8" x14ac:dyDescent="0.25">
      <c r="A1036" s="64"/>
      <c r="B1036" s="64"/>
      <c r="C1036" s="64"/>
      <c r="D1036" s="64"/>
      <c r="E1036" s="64"/>
      <c r="F1036" s="64"/>
      <c r="G1036" s="52"/>
      <c r="H1036" s="52">
        <v>0</v>
      </c>
    </row>
    <row r="1037" spans="1:8" x14ac:dyDescent="0.25">
      <c r="A1037" s="64"/>
      <c r="B1037" s="64"/>
      <c r="C1037" s="64"/>
      <c r="D1037" s="64"/>
      <c r="E1037" s="64"/>
      <c r="F1037" s="64"/>
      <c r="G1037" s="52">
        <v>2000</v>
      </c>
      <c r="H1037" s="52">
        <v>0</v>
      </c>
    </row>
    <row r="1038" spans="1:8" x14ac:dyDescent="0.25">
      <c r="A1038" s="64" t="s">
        <v>1101</v>
      </c>
      <c r="B1038" s="64" t="s">
        <v>1117</v>
      </c>
      <c r="C1038" s="64" t="s">
        <v>1114</v>
      </c>
      <c r="D1038" s="64" t="s">
        <v>1115</v>
      </c>
      <c r="E1038" s="64" t="s">
        <v>1614</v>
      </c>
      <c r="F1038" s="64" t="s">
        <v>220</v>
      </c>
      <c r="G1038" s="52">
        <v>0</v>
      </c>
      <c r="H1038" s="52">
        <v>0</v>
      </c>
    </row>
    <row r="1039" spans="1:8" x14ac:dyDescent="0.25">
      <c r="A1039" s="64"/>
      <c r="B1039" s="64"/>
      <c r="C1039" s="64"/>
      <c r="D1039" s="64"/>
      <c r="E1039" s="64"/>
      <c r="F1039" s="64"/>
      <c r="G1039" s="52"/>
      <c r="H1039" s="52">
        <v>0</v>
      </c>
    </row>
    <row r="1040" spans="1:8" x14ac:dyDescent="0.25">
      <c r="A1040" s="64"/>
      <c r="B1040" s="64"/>
      <c r="C1040" s="64"/>
      <c r="D1040" s="64"/>
      <c r="E1040" s="64"/>
      <c r="F1040" s="64"/>
      <c r="G1040" s="52">
        <v>2000</v>
      </c>
      <c r="H1040" s="52">
        <v>0</v>
      </c>
    </row>
    <row r="1041" spans="1:8" x14ac:dyDescent="0.25">
      <c r="A1041" s="71" t="s">
        <v>1118</v>
      </c>
      <c r="B1041" s="71" t="s">
        <v>1119</v>
      </c>
      <c r="C1041" s="71" t="s">
        <v>529</v>
      </c>
      <c r="D1041" s="71" t="s">
        <v>1120</v>
      </c>
      <c r="E1041" s="71" t="s">
        <v>1121</v>
      </c>
      <c r="F1041" s="79" t="s">
        <v>1122</v>
      </c>
      <c r="G1041" s="48">
        <v>0</v>
      </c>
      <c r="H1041" s="48">
        <v>0</v>
      </c>
    </row>
    <row r="1042" spans="1:8" x14ac:dyDescent="0.25">
      <c r="A1042" s="71"/>
      <c r="B1042" s="71"/>
      <c r="C1042" s="71"/>
      <c r="D1042" s="71"/>
      <c r="E1042" s="71"/>
      <c r="F1042" s="79"/>
      <c r="G1042" s="48">
        <v>819</v>
      </c>
      <c r="H1042" s="48">
        <v>0</v>
      </c>
    </row>
    <row r="1043" spans="1:8" x14ac:dyDescent="0.25">
      <c r="A1043" s="71"/>
      <c r="B1043" s="71"/>
      <c r="C1043" s="71"/>
      <c r="D1043" s="71"/>
      <c r="E1043" s="71"/>
      <c r="F1043" s="79"/>
      <c r="G1043" s="49"/>
      <c r="H1043" s="48">
        <v>0</v>
      </c>
    </row>
    <row r="1044" spans="1:8" ht="20.100000000000001" customHeight="1" x14ac:dyDescent="0.25">
      <c r="A1044" s="71" t="s">
        <v>1123</v>
      </c>
      <c r="B1044" s="71" t="s">
        <v>1124</v>
      </c>
      <c r="C1044" s="71" t="s">
        <v>529</v>
      </c>
      <c r="D1044" s="71" t="s">
        <v>1125</v>
      </c>
      <c r="E1044" s="71" t="s">
        <v>1121</v>
      </c>
      <c r="F1044" s="79" t="s">
        <v>368</v>
      </c>
      <c r="G1044" s="48">
        <v>0</v>
      </c>
      <c r="H1044" s="48">
        <v>0</v>
      </c>
    </row>
    <row r="1045" spans="1:8" ht="20.100000000000001" customHeight="1" x14ac:dyDescent="0.25">
      <c r="A1045" s="71"/>
      <c r="B1045" s="71"/>
      <c r="C1045" s="71"/>
      <c r="D1045" s="71"/>
      <c r="E1045" s="71"/>
      <c r="F1045" s="79"/>
      <c r="G1045" s="48">
        <v>1000</v>
      </c>
      <c r="H1045" s="48">
        <v>0</v>
      </c>
    </row>
    <row r="1046" spans="1:8" ht="20.100000000000001" customHeight="1" x14ac:dyDescent="0.25">
      <c r="A1046" s="71"/>
      <c r="B1046" s="71"/>
      <c r="C1046" s="71"/>
      <c r="D1046" s="71"/>
      <c r="E1046" s="71"/>
      <c r="F1046" s="79"/>
      <c r="G1046" s="49"/>
      <c r="H1046" s="48">
        <v>0</v>
      </c>
    </row>
    <row r="1047" spans="1:8" x14ac:dyDescent="0.25">
      <c r="A1047" s="71" t="s">
        <v>1126</v>
      </c>
      <c r="B1047" s="71" t="s">
        <v>1127</v>
      </c>
      <c r="C1047" s="71" t="s">
        <v>652</v>
      </c>
      <c r="D1047" s="71" t="s">
        <v>1128</v>
      </c>
      <c r="E1047" s="71" t="s">
        <v>1121</v>
      </c>
      <c r="F1047" s="79" t="s">
        <v>67</v>
      </c>
      <c r="G1047" s="48">
        <v>1374.45</v>
      </c>
      <c r="H1047" s="48">
        <v>9006</v>
      </c>
    </row>
    <row r="1048" spans="1:8" x14ac:dyDescent="0.25">
      <c r="A1048" s="71"/>
      <c r="B1048" s="71"/>
      <c r="C1048" s="71"/>
      <c r="D1048" s="71"/>
      <c r="E1048" s="71"/>
      <c r="F1048" s="79"/>
      <c r="G1048" s="48">
        <v>1000</v>
      </c>
      <c r="H1048" s="48">
        <v>0</v>
      </c>
    </row>
    <row r="1049" spans="1:8" x14ac:dyDescent="0.25">
      <c r="A1049" s="71"/>
      <c r="B1049" s="71"/>
      <c r="C1049" s="71"/>
      <c r="D1049" s="71"/>
      <c r="E1049" s="71"/>
      <c r="F1049" s="79"/>
      <c r="G1049" s="49"/>
      <c r="H1049" s="48">
        <v>0</v>
      </c>
    </row>
    <row r="1050" spans="1:8" x14ac:dyDescent="0.25">
      <c r="A1050" s="71" t="s">
        <v>1129</v>
      </c>
      <c r="B1050" s="71" t="s">
        <v>1130</v>
      </c>
      <c r="C1050" s="71" t="s">
        <v>652</v>
      </c>
      <c r="D1050" s="71" t="s">
        <v>1131</v>
      </c>
      <c r="E1050" s="71" t="s">
        <v>1121</v>
      </c>
      <c r="F1050" s="79" t="s">
        <v>1132</v>
      </c>
      <c r="G1050" s="48">
        <v>1374.45</v>
      </c>
      <c r="H1050" s="48">
        <v>5940</v>
      </c>
    </row>
    <row r="1051" spans="1:8" x14ac:dyDescent="0.25">
      <c r="A1051" s="71"/>
      <c r="B1051" s="71"/>
      <c r="C1051" s="71"/>
      <c r="D1051" s="71"/>
      <c r="E1051" s="71"/>
      <c r="F1051" s="79"/>
      <c r="G1051" s="48">
        <v>1000</v>
      </c>
      <c r="H1051" s="48">
        <v>0</v>
      </c>
    </row>
    <row r="1052" spans="1:8" x14ac:dyDescent="0.25">
      <c r="A1052" s="71"/>
      <c r="B1052" s="71"/>
      <c r="C1052" s="71"/>
      <c r="D1052" s="71"/>
      <c r="E1052" s="71"/>
      <c r="F1052" s="79"/>
      <c r="G1052" s="49"/>
      <c r="H1052" s="48">
        <v>0</v>
      </c>
    </row>
    <row r="1053" spans="1:8" x14ac:dyDescent="0.25">
      <c r="A1053" s="71" t="s">
        <v>1133</v>
      </c>
      <c r="B1053" s="71" t="s">
        <v>1134</v>
      </c>
      <c r="C1053" s="71" t="s">
        <v>529</v>
      </c>
      <c r="D1053" s="71" t="s">
        <v>1135</v>
      </c>
      <c r="E1053" s="71" t="s">
        <v>1121</v>
      </c>
      <c r="F1053" s="79" t="s">
        <v>142</v>
      </c>
      <c r="G1053" s="48">
        <v>0</v>
      </c>
      <c r="H1053" s="48">
        <v>0</v>
      </c>
    </row>
    <row r="1054" spans="1:8" x14ac:dyDescent="0.25">
      <c r="A1054" s="71"/>
      <c r="B1054" s="71"/>
      <c r="C1054" s="71"/>
      <c r="D1054" s="71"/>
      <c r="E1054" s="71"/>
      <c r="F1054" s="79"/>
      <c r="G1054" s="48">
        <v>0</v>
      </c>
      <c r="H1054" s="48">
        <v>0</v>
      </c>
    </row>
    <row r="1055" spans="1:8" x14ac:dyDescent="0.25">
      <c r="A1055" s="71"/>
      <c r="B1055" s="71"/>
      <c r="C1055" s="71"/>
      <c r="D1055" s="71"/>
      <c r="E1055" s="71"/>
      <c r="F1055" s="79"/>
      <c r="G1055" s="49"/>
      <c r="H1055" s="48">
        <v>0</v>
      </c>
    </row>
    <row r="1056" spans="1:8" x14ac:dyDescent="0.25">
      <c r="A1056" s="71" t="s">
        <v>1136</v>
      </c>
      <c r="B1056" s="71" t="s">
        <v>1137</v>
      </c>
      <c r="C1056" s="71" t="s">
        <v>652</v>
      </c>
      <c r="D1056" s="71" t="s">
        <v>1138</v>
      </c>
      <c r="E1056" s="71" t="s">
        <v>1121</v>
      </c>
      <c r="F1056" s="79" t="s">
        <v>204</v>
      </c>
      <c r="G1056" s="48">
        <v>2968.9</v>
      </c>
      <c r="H1056" s="48">
        <v>10404</v>
      </c>
    </row>
    <row r="1057" spans="1:8" x14ac:dyDescent="0.25">
      <c r="A1057" s="71"/>
      <c r="B1057" s="71"/>
      <c r="C1057" s="71"/>
      <c r="D1057" s="71"/>
      <c r="E1057" s="71"/>
      <c r="F1057" s="79"/>
      <c r="G1057" s="48">
        <v>1000</v>
      </c>
      <c r="H1057" s="48">
        <v>0</v>
      </c>
    </row>
    <row r="1058" spans="1:8" x14ac:dyDescent="0.25">
      <c r="A1058" s="71"/>
      <c r="B1058" s="71"/>
      <c r="C1058" s="71"/>
      <c r="D1058" s="71"/>
      <c r="E1058" s="71"/>
      <c r="F1058" s="79"/>
      <c r="G1058" s="49"/>
      <c r="H1058" s="48">
        <v>0</v>
      </c>
    </row>
    <row r="1059" spans="1:8" x14ac:dyDescent="0.25">
      <c r="A1059" s="71" t="s">
        <v>1139</v>
      </c>
      <c r="B1059" s="71" t="s">
        <v>1140</v>
      </c>
      <c r="C1059" s="71" t="s">
        <v>652</v>
      </c>
      <c r="D1059" s="71" t="s">
        <v>1141</v>
      </c>
      <c r="E1059" s="71" t="s">
        <v>1121</v>
      </c>
      <c r="F1059" s="79" t="s">
        <v>369</v>
      </c>
      <c r="G1059" s="48">
        <v>1382.62</v>
      </c>
      <c r="H1059" s="48">
        <v>2804</v>
      </c>
    </row>
    <row r="1060" spans="1:8" x14ac:dyDescent="0.25">
      <c r="A1060" s="71"/>
      <c r="B1060" s="71"/>
      <c r="C1060" s="71"/>
      <c r="D1060" s="71"/>
      <c r="E1060" s="71"/>
      <c r="F1060" s="79"/>
      <c r="G1060" s="48">
        <v>664</v>
      </c>
      <c r="H1060" s="48">
        <v>0</v>
      </c>
    </row>
    <row r="1061" spans="1:8" x14ac:dyDescent="0.25">
      <c r="A1061" s="71"/>
      <c r="B1061" s="71"/>
      <c r="C1061" s="71"/>
      <c r="D1061" s="71"/>
      <c r="E1061" s="71"/>
      <c r="F1061" s="79"/>
      <c r="G1061" s="49"/>
      <c r="H1061" s="48">
        <v>0</v>
      </c>
    </row>
    <row r="1062" spans="1:8" x14ac:dyDescent="0.25">
      <c r="A1062" s="71" t="s">
        <v>1142</v>
      </c>
      <c r="B1062" s="71" t="s">
        <v>1140</v>
      </c>
      <c r="C1062" s="71" t="s">
        <v>652</v>
      </c>
      <c r="D1062" s="71" t="s">
        <v>1143</v>
      </c>
      <c r="E1062" s="71" t="s">
        <v>1121</v>
      </c>
      <c r="F1062" s="79" t="s">
        <v>154</v>
      </c>
      <c r="G1062" s="48">
        <v>0</v>
      </c>
      <c r="H1062" s="48">
        <v>2731</v>
      </c>
    </row>
    <row r="1063" spans="1:8" x14ac:dyDescent="0.25">
      <c r="A1063" s="71"/>
      <c r="B1063" s="71"/>
      <c r="C1063" s="71"/>
      <c r="D1063" s="71"/>
      <c r="E1063" s="71"/>
      <c r="F1063" s="79"/>
      <c r="G1063" s="48">
        <v>251</v>
      </c>
      <c r="H1063" s="48">
        <v>0</v>
      </c>
    </row>
    <row r="1064" spans="1:8" x14ac:dyDescent="0.25">
      <c r="A1064" s="71"/>
      <c r="B1064" s="71"/>
      <c r="C1064" s="71"/>
      <c r="D1064" s="71"/>
      <c r="E1064" s="71"/>
      <c r="F1064" s="79"/>
      <c r="G1064" s="49"/>
      <c r="H1064" s="48">
        <v>0</v>
      </c>
    </row>
    <row r="1065" spans="1:8" ht="24.95" customHeight="1" x14ac:dyDescent="0.25">
      <c r="A1065" s="71" t="s">
        <v>1144</v>
      </c>
      <c r="B1065" s="71" t="s">
        <v>1087</v>
      </c>
      <c r="C1065" s="71" t="s">
        <v>1087</v>
      </c>
      <c r="D1065" s="71" t="s">
        <v>1145</v>
      </c>
      <c r="E1065" s="71" t="s">
        <v>1121</v>
      </c>
      <c r="F1065" s="79" t="s">
        <v>154</v>
      </c>
      <c r="G1065" s="48">
        <v>0</v>
      </c>
      <c r="H1065" s="48">
        <v>0</v>
      </c>
    </row>
    <row r="1066" spans="1:8" ht="24.95" customHeight="1" x14ac:dyDescent="0.25">
      <c r="A1066" s="71"/>
      <c r="B1066" s="71"/>
      <c r="C1066" s="71"/>
      <c r="D1066" s="71"/>
      <c r="E1066" s="71"/>
      <c r="F1066" s="79"/>
      <c r="G1066" s="48">
        <v>0</v>
      </c>
      <c r="H1066" s="48">
        <v>0</v>
      </c>
    </row>
    <row r="1067" spans="1:8" ht="24.95" customHeight="1" x14ac:dyDescent="0.25">
      <c r="A1067" s="71"/>
      <c r="B1067" s="71"/>
      <c r="C1067" s="71"/>
      <c r="D1067" s="71"/>
      <c r="E1067" s="71"/>
      <c r="F1067" s="79"/>
      <c r="G1067" s="49"/>
      <c r="H1067" s="48">
        <v>0</v>
      </c>
    </row>
    <row r="1068" spans="1:8" x14ac:dyDescent="0.25">
      <c r="A1068" s="71" t="s">
        <v>1146</v>
      </c>
      <c r="B1068" s="71" t="s">
        <v>1147</v>
      </c>
      <c r="C1068" s="71" t="s">
        <v>529</v>
      </c>
      <c r="D1068" s="71" t="s">
        <v>1148</v>
      </c>
      <c r="E1068" s="71" t="s">
        <v>1121</v>
      </c>
      <c r="F1068" s="79" t="s">
        <v>154</v>
      </c>
      <c r="G1068" s="48">
        <v>0</v>
      </c>
      <c r="H1068" s="48">
        <v>0</v>
      </c>
    </row>
    <row r="1069" spans="1:8" x14ac:dyDescent="0.25">
      <c r="A1069" s="71"/>
      <c r="B1069" s="71"/>
      <c r="C1069" s="71"/>
      <c r="D1069" s="71"/>
      <c r="E1069" s="71"/>
      <c r="F1069" s="79"/>
      <c r="G1069" s="48">
        <v>1000</v>
      </c>
      <c r="H1069" s="48">
        <v>0</v>
      </c>
    </row>
    <row r="1070" spans="1:8" x14ac:dyDescent="0.25">
      <c r="A1070" s="71"/>
      <c r="B1070" s="71"/>
      <c r="C1070" s="71"/>
      <c r="D1070" s="71"/>
      <c r="E1070" s="71"/>
      <c r="F1070" s="79"/>
      <c r="G1070" s="49"/>
      <c r="H1070" s="48">
        <v>0</v>
      </c>
    </row>
    <row r="1071" spans="1:8" x14ac:dyDescent="0.25">
      <c r="A1071" s="71" t="s">
        <v>1149</v>
      </c>
      <c r="B1071" s="71" t="s">
        <v>1150</v>
      </c>
      <c r="C1071" s="71" t="s">
        <v>1151</v>
      </c>
      <c r="D1071" s="71" t="s">
        <v>66</v>
      </c>
      <c r="E1071" s="71" t="s">
        <v>1121</v>
      </c>
      <c r="F1071" s="79" t="s">
        <v>180</v>
      </c>
      <c r="G1071" s="48">
        <v>0</v>
      </c>
      <c r="H1071" s="48">
        <v>0</v>
      </c>
    </row>
    <row r="1072" spans="1:8" x14ac:dyDescent="0.25">
      <c r="A1072" s="71"/>
      <c r="B1072" s="71"/>
      <c r="C1072" s="71"/>
      <c r="D1072" s="71"/>
      <c r="E1072" s="71"/>
      <c r="F1072" s="79"/>
      <c r="G1072" s="48">
        <v>0</v>
      </c>
      <c r="H1072" s="48">
        <v>0</v>
      </c>
    </row>
    <row r="1073" spans="1:8" x14ac:dyDescent="0.25">
      <c r="A1073" s="71"/>
      <c r="B1073" s="71"/>
      <c r="C1073" s="71"/>
      <c r="D1073" s="71"/>
      <c r="E1073" s="71"/>
      <c r="F1073" s="79"/>
      <c r="G1073" s="49"/>
      <c r="H1073" s="48">
        <v>0</v>
      </c>
    </row>
    <row r="1074" spans="1:8" x14ac:dyDescent="0.25">
      <c r="A1074" s="71" t="s">
        <v>1152</v>
      </c>
      <c r="B1074" s="71" t="s">
        <v>1153</v>
      </c>
      <c r="C1074" s="71" t="s">
        <v>1151</v>
      </c>
      <c r="D1074" s="71" t="s">
        <v>66</v>
      </c>
      <c r="E1074" s="71" t="s">
        <v>1121</v>
      </c>
      <c r="F1074" s="79" t="s">
        <v>67</v>
      </c>
      <c r="G1074" s="48">
        <v>0</v>
      </c>
      <c r="H1074" s="48">
        <v>0</v>
      </c>
    </row>
    <row r="1075" spans="1:8" x14ac:dyDescent="0.25">
      <c r="A1075" s="71"/>
      <c r="B1075" s="71"/>
      <c r="C1075" s="71"/>
      <c r="D1075" s="71"/>
      <c r="E1075" s="71"/>
      <c r="F1075" s="79"/>
      <c r="G1075" s="48">
        <v>1000</v>
      </c>
      <c r="H1075" s="48">
        <v>0</v>
      </c>
    </row>
    <row r="1076" spans="1:8" x14ac:dyDescent="0.25">
      <c r="A1076" s="71"/>
      <c r="B1076" s="71"/>
      <c r="C1076" s="71"/>
      <c r="D1076" s="71"/>
      <c r="E1076" s="71"/>
      <c r="F1076" s="79"/>
      <c r="G1076" s="49"/>
      <c r="H1076" s="48">
        <v>0</v>
      </c>
    </row>
    <row r="1077" spans="1:8" x14ac:dyDescent="0.25">
      <c r="A1077" s="71" t="s">
        <v>1154</v>
      </c>
      <c r="B1077" s="71" t="s">
        <v>1155</v>
      </c>
      <c r="C1077" s="71" t="s">
        <v>1151</v>
      </c>
      <c r="D1077" s="71" t="s">
        <v>66</v>
      </c>
      <c r="E1077" s="71" t="s">
        <v>1121</v>
      </c>
      <c r="F1077" s="79" t="s">
        <v>67</v>
      </c>
      <c r="G1077" s="48">
        <v>0</v>
      </c>
      <c r="H1077" s="48">
        <v>0</v>
      </c>
    </row>
    <row r="1078" spans="1:8" x14ac:dyDescent="0.25">
      <c r="A1078" s="71"/>
      <c r="B1078" s="71"/>
      <c r="C1078" s="71"/>
      <c r="D1078" s="71"/>
      <c r="E1078" s="71"/>
      <c r="F1078" s="79"/>
      <c r="G1078" s="48">
        <v>0</v>
      </c>
      <c r="H1078" s="48">
        <v>0</v>
      </c>
    </row>
    <row r="1079" spans="1:8" x14ac:dyDescent="0.25">
      <c r="A1079" s="71"/>
      <c r="B1079" s="71"/>
      <c r="C1079" s="71"/>
      <c r="D1079" s="71"/>
      <c r="E1079" s="71"/>
      <c r="F1079" s="79"/>
      <c r="G1079" s="49"/>
      <c r="H1079" s="48">
        <v>0</v>
      </c>
    </row>
    <row r="1080" spans="1:8" x14ac:dyDescent="0.25">
      <c r="A1080" s="71" t="s">
        <v>1156</v>
      </c>
      <c r="B1080" s="71" t="s">
        <v>546</v>
      </c>
      <c r="C1080" s="71" t="s">
        <v>1151</v>
      </c>
      <c r="D1080" s="71" t="s">
        <v>66</v>
      </c>
      <c r="E1080" s="71" t="s">
        <v>1121</v>
      </c>
      <c r="F1080" s="79" t="s">
        <v>96</v>
      </c>
      <c r="G1080" s="48">
        <v>0</v>
      </c>
      <c r="H1080" s="48">
        <v>0</v>
      </c>
    </row>
    <row r="1081" spans="1:8" x14ac:dyDescent="0.25">
      <c r="A1081" s="71"/>
      <c r="B1081" s="71"/>
      <c r="C1081" s="71"/>
      <c r="D1081" s="71"/>
      <c r="E1081" s="71"/>
      <c r="F1081" s="79"/>
      <c r="G1081" s="48">
        <v>0</v>
      </c>
      <c r="H1081" s="48">
        <v>0</v>
      </c>
    </row>
    <row r="1082" spans="1:8" x14ac:dyDescent="0.25">
      <c r="A1082" s="71"/>
      <c r="B1082" s="71"/>
      <c r="C1082" s="71"/>
      <c r="D1082" s="71"/>
      <c r="E1082" s="71"/>
      <c r="F1082" s="79"/>
      <c r="G1082" s="49"/>
      <c r="H1082" s="48">
        <v>0</v>
      </c>
    </row>
    <row r="1083" spans="1:8" x14ac:dyDescent="0.25">
      <c r="A1083" s="71" t="s">
        <v>1157</v>
      </c>
      <c r="B1083" s="71" t="s">
        <v>472</v>
      </c>
      <c r="C1083" s="71" t="s">
        <v>1151</v>
      </c>
      <c r="D1083" s="71" t="s">
        <v>66</v>
      </c>
      <c r="E1083" s="71" t="s">
        <v>1121</v>
      </c>
      <c r="F1083" s="79" t="s">
        <v>154</v>
      </c>
      <c r="G1083" s="48">
        <v>0</v>
      </c>
      <c r="H1083" s="48">
        <v>0</v>
      </c>
    </row>
    <row r="1084" spans="1:8" x14ac:dyDescent="0.25">
      <c r="A1084" s="71"/>
      <c r="B1084" s="71"/>
      <c r="C1084" s="71"/>
      <c r="D1084" s="71"/>
      <c r="E1084" s="71"/>
      <c r="F1084" s="79"/>
      <c r="G1084" s="48">
        <v>0</v>
      </c>
      <c r="H1084" s="48">
        <v>0</v>
      </c>
    </row>
    <row r="1085" spans="1:8" x14ac:dyDescent="0.25">
      <c r="A1085" s="71"/>
      <c r="B1085" s="71"/>
      <c r="C1085" s="71"/>
      <c r="D1085" s="71"/>
      <c r="E1085" s="71"/>
      <c r="F1085" s="79"/>
      <c r="G1085" s="49"/>
      <c r="H1085" s="48">
        <v>0</v>
      </c>
    </row>
    <row r="1086" spans="1:8" x14ac:dyDescent="0.25">
      <c r="A1086" s="71" t="s">
        <v>1158</v>
      </c>
      <c r="B1086" s="71" t="s">
        <v>1159</v>
      </c>
      <c r="C1086" s="71" t="s">
        <v>561</v>
      </c>
      <c r="D1086" s="71" t="s">
        <v>1160</v>
      </c>
      <c r="E1086" s="71" t="s">
        <v>1121</v>
      </c>
      <c r="F1086" s="79" t="s">
        <v>82</v>
      </c>
      <c r="G1086" s="48">
        <v>2968.9</v>
      </c>
      <c r="H1086" s="48">
        <v>3111</v>
      </c>
    </row>
    <row r="1087" spans="1:8" x14ac:dyDescent="0.25">
      <c r="A1087" s="71"/>
      <c r="B1087" s="71"/>
      <c r="C1087" s="71"/>
      <c r="D1087" s="71"/>
      <c r="E1087" s="71"/>
      <c r="F1087" s="79"/>
      <c r="G1087" s="48">
        <v>1000</v>
      </c>
      <c r="H1087" s="48">
        <v>0</v>
      </c>
    </row>
    <row r="1088" spans="1:8" x14ac:dyDescent="0.25">
      <c r="A1088" s="71"/>
      <c r="B1088" s="71"/>
      <c r="C1088" s="71"/>
      <c r="D1088" s="71"/>
      <c r="E1088" s="71"/>
      <c r="F1088" s="79"/>
      <c r="G1088" s="49"/>
      <c r="H1088" s="48">
        <v>0</v>
      </c>
    </row>
    <row r="1089" spans="1:8" x14ac:dyDescent="0.25">
      <c r="A1089" s="71" t="s">
        <v>1161</v>
      </c>
      <c r="B1089" s="71" t="s">
        <v>1162</v>
      </c>
      <c r="C1089" s="71" t="s">
        <v>561</v>
      </c>
      <c r="D1089" s="71" t="s">
        <v>1160</v>
      </c>
      <c r="E1089" s="71" t="s">
        <v>1121</v>
      </c>
      <c r="F1089" s="79" t="s">
        <v>204</v>
      </c>
      <c r="G1089" s="48">
        <v>2968.9</v>
      </c>
      <c r="H1089" s="48">
        <v>3510</v>
      </c>
    </row>
    <row r="1090" spans="1:8" x14ac:dyDescent="0.25">
      <c r="A1090" s="71"/>
      <c r="B1090" s="71"/>
      <c r="C1090" s="71"/>
      <c r="D1090" s="71"/>
      <c r="E1090" s="71"/>
      <c r="F1090" s="79"/>
      <c r="G1090" s="48">
        <v>1000</v>
      </c>
      <c r="H1090" s="48">
        <v>0</v>
      </c>
    </row>
    <row r="1091" spans="1:8" x14ac:dyDescent="0.25">
      <c r="A1091" s="71"/>
      <c r="B1091" s="71"/>
      <c r="C1091" s="71"/>
      <c r="D1091" s="71"/>
      <c r="E1091" s="71"/>
      <c r="F1091" s="79"/>
      <c r="G1091" s="49"/>
      <c r="H1091" s="48">
        <v>0</v>
      </c>
    </row>
    <row r="1092" spans="1:8" x14ac:dyDescent="0.25">
      <c r="A1092" s="71" t="s">
        <v>1163</v>
      </c>
      <c r="B1092" s="71" t="s">
        <v>1164</v>
      </c>
      <c r="C1092" s="71" t="s">
        <v>125</v>
      </c>
      <c r="D1092" s="71" t="s">
        <v>111</v>
      </c>
      <c r="E1092" s="71" t="s">
        <v>1121</v>
      </c>
      <c r="F1092" s="79" t="s">
        <v>126</v>
      </c>
      <c r="G1092" s="48">
        <v>0</v>
      </c>
      <c r="H1092" s="48">
        <v>0</v>
      </c>
    </row>
    <row r="1093" spans="1:8" x14ac:dyDescent="0.25">
      <c r="A1093" s="71"/>
      <c r="B1093" s="71"/>
      <c r="C1093" s="71"/>
      <c r="D1093" s="71"/>
      <c r="E1093" s="71"/>
      <c r="F1093" s="79"/>
      <c r="G1093" s="48">
        <v>2000</v>
      </c>
      <c r="H1093" s="48">
        <v>0</v>
      </c>
    </row>
    <row r="1094" spans="1:8" x14ac:dyDescent="0.25">
      <c r="A1094" s="71"/>
      <c r="B1094" s="71"/>
      <c r="C1094" s="71"/>
      <c r="D1094" s="71"/>
      <c r="E1094" s="71"/>
      <c r="F1094" s="79"/>
      <c r="G1094" s="49"/>
      <c r="H1094" s="48">
        <v>0</v>
      </c>
    </row>
    <row r="1095" spans="1:8" x14ac:dyDescent="0.25">
      <c r="A1095" s="71" t="s">
        <v>1165</v>
      </c>
      <c r="B1095" s="71" t="s">
        <v>1166</v>
      </c>
      <c r="C1095" s="71" t="s">
        <v>125</v>
      </c>
      <c r="D1095" s="71" t="s">
        <v>111</v>
      </c>
      <c r="E1095" s="71" t="s">
        <v>1121</v>
      </c>
      <c r="F1095" s="79" t="s">
        <v>969</v>
      </c>
      <c r="G1095" s="48">
        <v>0</v>
      </c>
      <c r="H1095" s="48">
        <v>0</v>
      </c>
    </row>
    <row r="1096" spans="1:8" x14ac:dyDescent="0.25">
      <c r="A1096" s="71"/>
      <c r="B1096" s="71"/>
      <c r="C1096" s="71"/>
      <c r="D1096" s="71"/>
      <c r="E1096" s="71"/>
      <c r="F1096" s="79"/>
      <c r="G1096" s="48">
        <v>2000</v>
      </c>
      <c r="H1096" s="48">
        <v>0</v>
      </c>
    </row>
    <row r="1097" spans="1:8" x14ac:dyDescent="0.25">
      <c r="A1097" s="71"/>
      <c r="B1097" s="71"/>
      <c r="C1097" s="71"/>
      <c r="D1097" s="71"/>
      <c r="E1097" s="71"/>
      <c r="F1097" s="79"/>
      <c r="G1097" s="49"/>
      <c r="H1097" s="48">
        <v>0</v>
      </c>
    </row>
    <row r="1098" spans="1:8" x14ac:dyDescent="0.25">
      <c r="A1098" s="71" t="s">
        <v>1167</v>
      </c>
      <c r="B1098" s="71" t="s">
        <v>1168</v>
      </c>
      <c r="C1098" s="71" t="s">
        <v>125</v>
      </c>
      <c r="D1098" s="71" t="s">
        <v>111</v>
      </c>
      <c r="E1098" s="71" t="s">
        <v>1121</v>
      </c>
      <c r="F1098" s="79" t="s">
        <v>85</v>
      </c>
      <c r="G1098" s="48">
        <v>5937.8</v>
      </c>
      <c r="H1098" s="48">
        <v>3510</v>
      </c>
    </row>
    <row r="1099" spans="1:8" x14ac:dyDescent="0.25">
      <c r="A1099" s="71"/>
      <c r="B1099" s="71"/>
      <c r="C1099" s="71"/>
      <c r="D1099" s="71"/>
      <c r="E1099" s="71"/>
      <c r="F1099" s="79"/>
      <c r="G1099" s="48">
        <v>2000</v>
      </c>
      <c r="H1099" s="48">
        <v>0</v>
      </c>
    </row>
    <row r="1100" spans="1:8" x14ac:dyDescent="0.25">
      <c r="A1100" s="71"/>
      <c r="B1100" s="71"/>
      <c r="C1100" s="71"/>
      <c r="D1100" s="71"/>
      <c r="E1100" s="71"/>
      <c r="F1100" s="79"/>
      <c r="G1100" s="49"/>
      <c r="H1100" s="48">
        <v>0</v>
      </c>
    </row>
    <row r="1101" spans="1:8" x14ac:dyDescent="0.25">
      <c r="A1101" s="71" t="s">
        <v>1169</v>
      </c>
      <c r="B1101" s="71" t="s">
        <v>1170</v>
      </c>
      <c r="C1101" s="71" t="s">
        <v>125</v>
      </c>
      <c r="D1101" s="71" t="s">
        <v>111</v>
      </c>
      <c r="E1101" s="71" t="s">
        <v>1121</v>
      </c>
      <c r="F1101" s="79" t="s">
        <v>88</v>
      </c>
      <c r="G1101" s="48">
        <v>5937.8</v>
      </c>
      <c r="H1101" s="48">
        <v>4523</v>
      </c>
    </row>
    <row r="1102" spans="1:8" x14ac:dyDescent="0.25">
      <c r="A1102" s="71"/>
      <c r="B1102" s="71"/>
      <c r="C1102" s="71"/>
      <c r="D1102" s="71"/>
      <c r="E1102" s="71"/>
      <c r="F1102" s="79"/>
      <c r="G1102" s="48">
        <v>2000</v>
      </c>
      <c r="H1102" s="48">
        <v>0</v>
      </c>
    </row>
    <row r="1103" spans="1:8" x14ac:dyDescent="0.25">
      <c r="A1103" s="71"/>
      <c r="B1103" s="71"/>
      <c r="C1103" s="71"/>
      <c r="D1103" s="71"/>
      <c r="E1103" s="71"/>
      <c r="F1103" s="79"/>
      <c r="G1103" s="49"/>
      <c r="H1103" s="48">
        <v>0</v>
      </c>
    </row>
    <row r="1104" spans="1:8" x14ac:dyDescent="0.25">
      <c r="A1104" s="71" t="s">
        <v>1171</v>
      </c>
      <c r="B1104" s="71" t="s">
        <v>1172</v>
      </c>
      <c r="C1104" s="71" t="s">
        <v>1173</v>
      </c>
      <c r="D1104" s="71" t="s">
        <v>1174</v>
      </c>
      <c r="E1104" s="71" t="s">
        <v>1121</v>
      </c>
      <c r="F1104" s="79" t="s">
        <v>204</v>
      </c>
      <c r="G1104" s="48">
        <v>0</v>
      </c>
      <c r="H1104" s="48">
        <v>0</v>
      </c>
    </row>
    <row r="1105" spans="1:8" x14ac:dyDescent="0.25">
      <c r="A1105" s="71"/>
      <c r="B1105" s="71"/>
      <c r="C1105" s="71"/>
      <c r="D1105" s="71"/>
      <c r="E1105" s="71"/>
      <c r="F1105" s="79"/>
      <c r="G1105" s="48">
        <v>0</v>
      </c>
      <c r="H1105" s="48">
        <v>0</v>
      </c>
    </row>
    <row r="1106" spans="1:8" x14ac:dyDescent="0.25">
      <c r="A1106" s="71"/>
      <c r="B1106" s="71"/>
      <c r="C1106" s="71"/>
      <c r="D1106" s="71"/>
      <c r="E1106" s="71"/>
      <c r="F1106" s="79"/>
      <c r="G1106" s="49"/>
      <c r="H1106" s="48">
        <v>0</v>
      </c>
    </row>
    <row r="1107" spans="1:8" x14ac:dyDescent="0.25">
      <c r="A1107" s="71" t="s">
        <v>1175</v>
      </c>
      <c r="B1107" s="71" t="s">
        <v>1176</v>
      </c>
      <c r="C1107" s="71" t="s">
        <v>125</v>
      </c>
      <c r="D1107" s="71" t="s">
        <v>1177</v>
      </c>
      <c r="E1107" s="71" t="s">
        <v>1121</v>
      </c>
      <c r="F1107" s="79" t="s">
        <v>180</v>
      </c>
      <c r="G1107" s="48">
        <v>2968.9</v>
      </c>
      <c r="H1107" s="48">
        <v>5352</v>
      </c>
    </row>
    <row r="1108" spans="1:8" x14ac:dyDescent="0.25">
      <c r="A1108" s="71"/>
      <c r="B1108" s="71"/>
      <c r="C1108" s="71"/>
      <c r="D1108" s="71"/>
      <c r="E1108" s="71"/>
      <c r="F1108" s="79"/>
      <c r="G1108" s="48">
        <v>1000</v>
      </c>
      <c r="H1108" s="48">
        <v>2784</v>
      </c>
    </row>
    <row r="1109" spans="1:8" x14ac:dyDescent="0.25">
      <c r="A1109" s="71"/>
      <c r="B1109" s="71"/>
      <c r="C1109" s="71"/>
      <c r="D1109" s="71"/>
      <c r="E1109" s="71"/>
      <c r="F1109" s="79"/>
      <c r="G1109" s="49"/>
      <c r="H1109" s="48">
        <v>0</v>
      </c>
    </row>
    <row r="1110" spans="1:8" x14ac:dyDescent="0.25">
      <c r="A1110" s="71" t="s">
        <v>1178</v>
      </c>
      <c r="B1110" s="71" t="s">
        <v>1179</v>
      </c>
      <c r="C1110" s="71" t="s">
        <v>125</v>
      </c>
      <c r="D1110" s="71" t="s">
        <v>1177</v>
      </c>
      <c r="E1110" s="71" t="s">
        <v>1121</v>
      </c>
      <c r="F1110" s="79" t="s">
        <v>1180</v>
      </c>
      <c r="G1110" s="48">
        <v>0</v>
      </c>
      <c r="H1110" s="48">
        <v>0</v>
      </c>
    </row>
    <row r="1111" spans="1:8" x14ac:dyDescent="0.25">
      <c r="A1111" s="71"/>
      <c r="B1111" s="71"/>
      <c r="C1111" s="71"/>
      <c r="D1111" s="71"/>
      <c r="E1111" s="71"/>
      <c r="F1111" s="79"/>
      <c r="G1111" s="48">
        <v>1000</v>
      </c>
      <c r="H1111" s="48">
        <v>2784</v>
      </c>
    </row>
    <row r="1112" spans="1:8" x14ac:dyDescent="0.25">
      <c r="A1112" s="71"/>
      <c r="B1112" s="71"/>
      <c r="C1112" s="71"/>
      <c r="D1112" s="71"/>
      <c r="E1112" s="71"/>
      <c r="F1112" s="79"/>
      <c r="G1112" s="49"/>
      <c r="H1112" s="48">
        <v>0</v>
      </c>
    </row>
    <row r="1113" spans="1:8" x14ac:dyDescent="0.25">
      <c r="A1113" s="71" t="s">
        <v>1181</v>
      </c>
      <c r="B1113" s="71" t="s">
        <v>1182</v>
      </c>
      <c r="C1113" s="71" t="s">
        <v>125</v>
      </c>
      <c r="D1113" s="71" t="s">
        <v>1177</v>
      </c>
      <c r="E1113" s="71" t="s">
        <v>1121</v>
      </c>
      <c r="F1113" s="79" t="s">
        <v>1183</v>
      </c>
      <c r="G1113" s="48">
        <v>5937.8</v>
      </c>
      <c r="H1113" s="48">
        <v>3888</v>
      </c>
    </row>
    <row r="1114" spans="1:8" x14ac:dyDescent="0.25">
      <c r="A1114" s="71"/>
      <c r="B1114" s="71"/>
      <c r="C1114" s="71"/>
      <c r="D1114" s="71"/>
      <c r="E1114" s="71"/>
      <c r="F1114" s="79"/>
      <c r="G1114" s="48">
        <v>2000</v>
      </c>
      <c r="H1114" s="48">
        <v>2784</v>
      </c>
    </row>
    <row r="1115" spans="1:8" x14ac:dyDescent="0.25">
      <c r="A1115" s="71"/>
      <c r="B1115" s="71"/>
      <c r="C1115" s="71"/>
      <c r="D1115" s="71"/>
      <c r="E1115" s="71"/>
      <c r="F1115" s="79"/>
      <c r="G1115" s="49"/>
      <c r="H1115" s="48">
        <v>0</v>
      </c>
    </row>
    <row r="1116" spans="1:8" x14ac:dyDescent="0.25">
      <c r="A1116" s="71" t="s">
        <v>1184</v>
      </c>
      <c r="B1116" s="71" t="s">
        <v>1185</v>
      </c>
      <c r="C1116" s="71" t="s">
        <v>125</v>
      </c>
      <c r="D1116" s="71" t="s">
        <v>1177</v>
      </c>
      <c r="E1116" s="71" t="s">
        <v>1121</v>
      </c>
      <c r="F1116" s="79" t="s">
        <v>1186</v>
      </c>
      <c r="G1116" s="48">
        <v>0</v>
      </c>
      <c r="H1116" s="48">
        <v>0</v>
      </c>
    </row>
    <row r="1117" spans="1:8" x14ac:dyDescent="0.25">
      <c r="A1117" s="71"/>
      <c r="B1117" s="71"/>
      <c r="C1117" s="71"/>
      <c r="D1117" s="71"/>
      <c r="E1117" s="71"/>
      <c r="F1117" s="79"/>
      <c r="G1117" s="48">
        <v>2000</v>
      </c>
      <c r="H1117" s="48">
        <v>2784</v>
      </c>
    </row>
    <row r="1118" spans="1:8" x14ac:dyDescent="0.25">
      <c r="A1118" s="71"/>
      <c r="B1118" s="71"/>
      <c r="C1118" s="71"/>
      <c r="D1118" s="71"/>
      <c r="E1118" s="71"/>
      <c r="F1118" s="79"/>
      <c r="G1118" s="49"/>
      <c r="H1118" s="48">
        <v>0</v>
      </c>
    </row>
    <row r="1119" spans="1:8" x14ac:dyDescent="0.25">
      <c r="A1119" s="71" t="s">
        <v>1187</v>
      </c>
      <c r="B1119" s="71" t="s">
        <v>1188</v>
      </c>
      <c r="C1119" s="71" t="s">
        <v>125</v>
      </c>
      <c r="D1119" s="71" t="s">
        <v>1177</v>
      </c>
      <c r="E1119" s="71" t="s">
        <v>1121</v>
      </c>
      <c r="F1119" s="79" t="s">
        <v>1189</v>
      </c>
      <c r="G1119" s="48">
        <v>5937.8</v>
      </c>
      <c r="H1119" s="48">
        <v>6333</v>
      </c>
    </row>
    <row r="1120" spans="1:8" x14ac:dyDescent="0.25">
      <c r="A1120" s="71"/>
      <c r="B1120" s="71"/>
      <c r="C1120" s="71"/>
      <c r="D1120" s="71"/>
      <c r="E1120" s="71"/>
      <c r="F1120" s="79"/>
      <c r="G1120" s="48">
        <v>1735</v>
      </c>
      <c r="H1120" s="48">
        <v>2784</v>
      </c>
    </row>
    <row r="1121" spans="1:8" x14ac:dyDescent="0.25">
      <c r="A1121" s="71"/>
      <c r="B1121" s="71"/>
      <c r="C1121" s="71"/>
      <c r="D1121" s="71"/>
      <c r="E1121" s="71"/>
      <c r="F1121" s="79"/>
      <c r="G1121" s="49"/>
      <c r="H1121" s="48">
        <v>0</v>
      </c>
    </row>
    <row r="1122" spans="1:8" ht="28.5" x14ac:dyDescent="0.25">
      <c r="A1122" s="2" t="s">
        <v>1705</v>
      </c>
      <c r="B1122" s="2" t="s">
        <v>1615</v>
      </c>
      <c r="C1122" s="9" t="s">
        <v>920</v>
      </c>
      <c r="D1122" s="2" t="s">
        <v>1638</v>
      </c>
      <c r="E1122" s="5" t="s">
        <v>1650</v>
      </c>
      <c r="F1122" s="2" t="s">
        <v>1039</v>
      </c>
      <c r="G1122" s="6" t="s">
        <v>1190</v>
      </c>
      <c r="H1122" s="6" t="s">
        <v>1190</v>
      </c>
    </row>
    <row r="1123" spans="1:8" ht="28.5" x14ac:dyDescent="0.25">
      <c r="A1123" s="2" t="s">
        <v>1705</v>
      </c>
      <c r="B1123" s="2" t="s">
        <v>1616</v>
      </c>
      <c r="C1123" s="9" t="s">
        <v>920</v>
      </c>
      <c r="D1123" s="2" t="s">
        <v>1045</v>
      </c>
      <c r="E1123" s="5" t="s">
        <v>1650</v>
      </c>
      <c r="F1123" s="2" t="s">
        <v>1042</v>
      </c>
      <c r="G1123" s="6" t="s">
        <v>1190</v>
      </c>
      <c r="H1123" s="6" t="s">
        <v>1190</v>
      </c>
    </row>
    <row r="1124" spans="1:8" ht="28.5" x14ac:dyDescent="0.25">
      <c r="A1124" s="2" t="s">
        <v>1191</v>
      </c>
      <c r="B1124" s="2" t="s">
        <v>1617</v>
      </c>
      <c r="C1124" s="9" t="s">
        <v>920</v>
      </c>
      <c r="D1124" s="2" t="s">
        <v>1639</v>
      </c>
      <c r="E1124" s="5" t="s">
        <v>1650</v>
      </c>
      <c r="F1124" s="2" t="s">
        <v>802</v>
      </c>
      <c r="G1124" s="6" t="s">
        <v>1192</v>
      </c>
      <c r="H1124" s="6" t="s">
        <v>1193</v>
      </c>
    </row>
    <row r="1125" spans="1:8" ht="57" x14ac:dyDescent="0.25">
      <c r="A1125" s="2" t="s">
        <v>1194</v>
      </c>
      <c r="B1125" s="2" t="s">
        <v>1618</v>
      </c>
      <c r="C1125" s="9" t="s">
        <v>920</v>
      </c>
      <c r="D1125" s="2" t="s">
        <v>1640</v>
      </c>
      <c r="E1125" s="5" t="s">
        <v>1650</v>
      </c>
      <c r="F1125" s="2" t="s">
        <v>136</v>
      </c>
      <c r="G1125" s="6" t="s">
        <v>1195</v>
      </c>
      <c r="H1125" s="6" t="s">
        <v>1196</v>
      </c>
    </row>
    <row r="1126" spans="1:8" ht="42.75" x14ac:dyDescent="0.25">
      <c r="A1126" s="2" t="s">
        <v>1705</v>
      </c>
      <c r="B1126" s="2" t="s">
        <v>1619</v>
      </c>
      <c r="C1126" s="9" t="s">
        <v>1629</v>
      </c>
      <c r="D1126" s="2" t="s">
        <v>1641</v>
      </c>
      <c r="E1126" s="5" t="s">
        <v>1650</v>
      </c>
      <c r="F1126" s="10" t="s">
        <v>180</v>
      </c>
      <c r="G1126" s="6" t="s">
        <v>1190</v>
      </c>
      <c r="H1126" s="6" t="s">
        <v>1190</v>
      </c>
    </row>
    <row r="1127" spans="1:8" ht="28.5" x14ac:dyDescent="0.25">
      <c r="A1127" s="2" t="s">
        <v>1197</v>
      </c>
      <c r="B1127" s="2" t="s">
        <v>1620</v>
      </c>
      <c r="C1127" s="9" t="s">
        <v>1630</v>
      </c>
      <c r="D1127" s="2" t="s">
        <v>1642</v>
      </c>
      <c r="E1127" s="5" t="s">
        <v>1650</v>
      </c>
      <c r="F1127" s="1" t="s">
        <v>1651</v>
      </c>
      <c r="G1127" s="6" t="s">
        <v>1190</v>
      </c>
      <c r="H1127" s="6" t="s">
        <v>1198</v>
      </c>
    </row>
    <row r="1128" spans="1:8" ht="71.25" x14ac:dyDescent="0.25">
      <c r="A1128" s="2" t="s">
        <v>1705</v>
      </c>
      <c r="B1128" s="2" t="s">
        <v>1621</v>
      </c>
      <c r="C1128" s="9" t="s">
        <v>1631</v>
      </c>
      <c r="D1128" s="2" t="s">
        <v>1643</v>
      </c>
      <c r="E1128" s="5" t="s">
        <v>1650</v>
      </c>
      <c r="F1128" s="10" t="s">
        <v>67</v>
      </c>
      <c r="G1128" s="6" t="s">
        <v>1190</v>
      </c>
      <c r="H1128" s="6" t="s">
        <v>1190</v>
      </c>
    </row>
    <row r="1129" spans="1:8" ht="42.75" x14ac:dyDescent="0.25">
      <c r="A1129" s="2" t="s">
        <v>1705</v>
      </c>
      <c r="B1129" s="2" t="s">
        <v>1622</v>
      </c>
      <c r="C1129" s="9" t="s">
        <v>1632</v>
      </c>
      <c r="D1129" s="2" t="s">
        <v>1644</v>
      </c>
      <c r="E1129" s="5" t="s">
        <v>1650</v>
      </c>
      <c r="F1129" s="10" t="s">
        <v>1611</v>
      </c>
      <c r="G1129" s="6" t="s">
        <v>1190</v>
      </c>
      <c r="H1129" s="6" t="s">
        <v>1190</v>
      </c>
    </row>
    <row r="1130" spans="1:8" ht="28.5" x14ac:dyDescent="0.25">
      <c r="A1130" s="2" t="s">
        <v>1705</v>
      </c>
      <c r="B1130" s="2" t="s">
        <v>1623</v>
      </c>
      <c r="C1130" s="9" t="s">
        <v>1632</v>
      </c>
      <c r="D1130" s="2" t="s">
        <v>1644</v>
      </c>
      <c r="E1130" s="5" t="s">
        <v>1650</v>
      </c>
      <c r="F1130" s="10" t="s">
        <v>369</v>
      </c>
      <c r="G1130" s="6" t="s">
        <v>1190</v>
      </c>
      <c r="H1130" s="6" t="s">
        <v>1199</v>
      </c>
    </row>
    <row r="1131" spans="1:8" ht="57" x14ac:dyDescent="0.25">
      <c r="A1131" s="2" t="s">
        <v>1705</v>
      </c>
      <c r="B1131" s="2" t="s">
        <v>1624</v>
      </c>
      <c r="C1131" s="9" t="s">
        <v>1633</v>
      </c>
      <c r="D1131" s="2" t="s">
        <v>1645</v>
      </c>
      <c r="E1131" s="5" t="s">
        <v>1650</v>
      </c>
      <c r="F1131" s="10" t="s">
        <v>1132</v>
      </c>
      <c r="G1131" s="6" t="s">
        <v>1190</v>
      </c>
      <c r="H1131" s="6" t="s">
        <v>1190</v>
      </c>
    </row>
    <row r="1132" spans="1:8" ht="28.5" x14ac:dyDescent="0.25">
      <c r="A1132" s="2" t="s">
        <v>1705</v>
      </c>
      <c r="B1132" s="2" t="s">
        <v>1625</v>
      </c>
      <c r="C1132" s="9" t="s">
        <v>1634</v>
      </c>
      <c r="D1132" s="2" t="s">
        <v>1646</v>
      </c>
      <c r="E1132" s="5" t="s">
        <v>1650</v>
      </c>
      <c r="F1132" s="10" t="s">
        <v>96</v>
      </c>
      <c r="G1132" s="6" t="s">
        <v>1190</v>
      </c>
      <c r="H1132" s="6" t="s">
        <v>1190</v>
      </c>
    </row>
    <row r="1133" spans="1:8" ht="42.75" x14ac:dyDescent="0.25">
      <c r="A1133" s="2" t="s">
        <v>1705</v>
      </c>
      <c r="B1133" s="2" t="s">
        <v>1626</v>
      </c>
      <c r="C1133" s="9" t="s">
        <v>1635</v>
      </c>
      <c r="D1133" s="2" t="s">
        <v>1647</v>
      </c>
      <c r="E1133" s="5" t="s">
        <v>1650</v>
      </c>
      <c r="F1133" s="10" t="s">
        <v>148</v>
      </c>
      <c r="G1133" s="6" t="s">
        <v>1190</v>
      </c>
      <c r="H1133" s="6" t="s">
        <v>1190</v>
      </c>
    </row>
    <row r="1134" spans="1:8" ht="57" x14ac:dyDescent="0.25">
      <c r="A1134" s="2" t="s">
        <v>1705</v>
      </c>
      <c r="B1134" s="2" t="s">
        <v>1627</v>
      </c>
      <c r="C1134" s="9" t="s">
        <v>1636</v>
      </c>
      <c r="D1134" s="2" t="s">
        <v>1648</v>
      </c>
      <c r="E1134" s="5" t="s">
        <v>1650</v>
      </c>
      <c r="F1134" s="10" t="s">
        <v>204</v>
      </c>
      <c r="G1134" s="6" t="s">
        <v>1190</v>
      </c>
      <c r="H1134" s="6" t="s">
        <v>1190</v>
      </c>
    </row>
    <row r="1135" spans="1:8" ht="57" x14ac:dyDescent="0.25">
      <c r="A1135" s="2" t="s">
        <v>1705</v>
      </c>
      <c r="B1135" s="2" t="s">
        <v>1628</v>
      </c>
      <c r="C1135" s="9" t="s">
        <v>1637</v>
      </c>
      <c r="D1135" s="2" t="s">
        <v>1649</v>
      </c>
      <c r="E1135" s="5" t="s">
        <v>1650</v>
      </c>
      <c r="F1135" s="10" t="s">
        <v>374</v>
      </c>
      <c r="G1135" s="6" t="s">
        <v>1190</v>
      </c>
      <c r="H1135" s="6" t="s">
        <v>1190</v>
      </c>
    </row>
    <row r="1136" spans="1:8" ht="45" customHeight="1" x14ac:dyDescent="0.25">
      <c r="A1136" s="67">
        <v>1</v>
      </c>
      <c r="B1136" s="67" t="s">
        <v>1652</v>
      </c>
      <c r="C1136" s="67" t="s">
        <v>1668</v>
      </c>
      <c r="D1136" s="67" t="s">
        <v>1200</v>
      </c>
      <c r="E1136" s="67" t="s">
        <v>1201</v>
      </c>
      <c r="F1136" s="78" t="s">
        <v>1682</v>
      </c>
      <c r="G1136" s="53">
        <v>0</v>
      </c>
      <c r="H1136" s="53">
        <v>0</v>
      </c>
    </row>
    <row r="1137" spans="1:8" ht="45" customHeight="1" x14ac:dyDescent="0.25">
      <c r="A1137" s="67"/>
      <c r="B1137" s="67"/>
      <c r="C1137" s="67"/>
      <c r="D1137" s="67"/>
      <c r="E1137" s="67"/>
      <c r="F1137" s="67"/>
      <c r="G1137" s="53">
        <v>1000</v>
      </c>
      <c r="H1137" s="53">
        <v>0</v>
      </c>
    </row>
    <row r="1138" spans="1:8" ht="45" customHeight="1" x14ac:dyDescent="0.25">
      <c r="A1138" s="67">
        <v>2</v>
      </c>
      <c r="B1138" s="67" t="s">
        <v>1653</v>
      </c>
      <c r="C1138" s="67" t="s">
        <v>1669</v>
      </c>
      <c r="D1138" s="67" t="s">
        <v>1202</v>
      </c>
      <c r="E1138" s="67" t="s">
        <v>1201</v>
      </c>
      <c r="F1138" s="78" t="s">
        <v>1683</v>
      </c>
      <c r="G1138" s="53">
        <v>0</v>
      </c>
      <c r="H1138" s="53">
        <v>0</v>
      </c>
    </row>
    <row r="1139" spans="1:8" ht="45" customHeight="1" x14ac:dyDescent="0.25">
      <c r="A1139" s="67"/>
      <c r="B1139" s="67"/>
      <c r="C1139" s="67"/>
      <c r="D1139" s="67"/>
      <c r="E1139" s="67"/>
      <c r="F1139" s="67"/>
      <c r="G1139" s="53">
        <v>1000</v>
      </c>
      <c r="H1139" s="53">
        <v>0</v>
      </c>
    </row>
    <row r="1140" spans="1:8" ht="45" customHeight="1" x14ac:dyDescent="0.25">
      <c r="A1140" s="67">
        <v>3</v>
      </c>
      <c r="B1140" s="67" t="s">
        <v>1654</v>
      </c>
      <c r="C1140" s="67" t="s">
        <v>1668</v>
      </c>
      <c r="D1140" s="67" t="s">
        <v>1200</v>
      </c>
      <c r="E1140" s="67" t="s">
        <v>1201</v>
      </c>
      <c r="F1140" s="78" t="s">
        <v>1684</v>
      </c>
      <c r="G1140" s="53">
        <v>2975.92</v>
      </c>
      <c r="H1140" s="53">
        <v>0</v>
      </c>
    </row>
    <row r="1141" spans="1:8" ht="45" customHeight="1" x14ac:dyDescent="0.25">
      <c r="A1141" s="67"/>
      <c r="B1141" s="67"/>
      <c r="C1141" s="67"/>
      <c r="D1141" s="67"/>
      <c r="E1141" s="67"/>
      <c r="F1141" s="67"/>
      <c r="G1141" s="53">
        <v>2000</v>
      </c>
      <c r="H1141" s="53">
        <v>1766</v>
      </c>
    </row>
    <row r="1142" spans="1:8" ht="45" customHeight="1" x14ac:dyDescent="0.25">
      <c r="A1142" s="67">
        <v>4</v>
      </c>
      <c r="B1142" s="67" t="s">
        <v>1655</v>
      </c>
      <c r="C1142" s="67" t="s">
        <v>1670</v>
      </c>
      <c r="D1142" s="67" t="s">
        <v>1200</v>
      </c>
      <c r="E1142" s="67" t="s">
        <v>1201</v>
      </c>
      <c r="F1142" s="78" t="s">
        <v>1685</v>
      </c>
      <c r="G1142" s="53">
        <v>0</v>
      </c>
      <c r="H1142" s="53">
        <v>0</v>
      </c>
    </row>
    <row r="1143" spans="1:8" ht="45" customHeight="1" x14ac:dyDescent="0.25">
      <c r="A1143" s="67"/>
      <c r="B1143" s="67"/>
      <c r="C1143" s="67"/>
      <c r="D1143" s="67"/>
      <c r="E1143" s="67"/>
      <c r="F1143" s="67"/>
      <c r="G1143" s="53">
        <v>825</v>
      </c>
      <c r="H1143" s="53">
        <v>0</v>
      </c>
    </row>
    <row r="1144" spans="1:8" ht="45" customHeight="1" x14ac:dyDescent="0.25">
      <c r="A1144" s="67">
        <v>5</v>
      </c>
      <c r="B1144" s="67" t="s">
        <v>1656</v>
      </c>
      <c r="C1144" s="67" t="s">
        <v>1671</v>
      </c>
      <c r="D1144" s="67" t="s">
        <v>1202</v>
      </c>
      <c r="E1144" s="67" t="s">
        <v>1201</v>
      </c>
      <c r="F1144" s="78" t="s">
        <v>1686</v>
      </c>
      <c r="G1144" s="53">
        <v>0</v>
      </c>
      <c r="H1144" s="53">
        <v>0</v>
      </c>
    </row>
    <row r="1145" spans="1:8" ht="45" customHeight="1" x14ac:dyDescent="0.25">
      <c r="A1145" s="67"/>
      <c r="B1145" s="67"/>
      <c r="C1145" s="67"/>
      <c r="D1145" s="67"/>
      <c r="E1145" s="67"/>
      <c r="F1145" s="67"/>
      <c r="G1145" s="53">
        <v>0</v>
      </c>
      <c r="H1145" s="53">
        <v>0</v>
      </c>
    </row>
    <row r="1146" spans="1:8" ht="45" customHeight="1" x14ac:dyDescent="0.25">
      <c r="A1146" s="67">
        <v>6</v>
      </c>
      <c r="B1146" s="67" t="s">
        <v>1657</v>
      </c>
      <c r="C1146" s="67" t="s">
        <v>1672</v>
      </c>
      <c r="D1146" s="67" t="s">
        <v>1202</v>
      </c>
      <c r="E1146" s="67" t="s">
        <v>1201</v>
      </c>
      <c r="F1146" s="78" t="s">
        <v>1687</v>
      </c>
      <c r="G1146" s="53">
        <v>0</v>
      </c>
      <c r="H1146" s="53">
        <v>0</v>
      </c>
    </row>
    <row r="1147" spans="1:8" ht="45" customHeight="1" x14ac:dyDescent="0.25">
      <c r="A1147" s="67"/>
      <c r="B1147" s="67"/>
      <c r="C1147" s="67"/>
      <c r="D1147" s="67"/>
      <c r="E1147" s="67"/>
      <c r="F1147" s="67"/>
      <c r="G1147" s="53">
        <v>1000</v>
      </c>
      <c r="H1147" s="53">
        <v>0</v>
      </c>
    </row>
    <row r="1148" spans="1:8" ht="45" customHeight="1" x14ac:dyDescent="0.25">
      <c r="A1148" s="67">
        <v>7</v>
      </c>
      <c r="B1148" s="67" t="s">
        <v>1658</v>
      </c>
      <c r="C1148" s="67" t="s">
        <v>1668</v>
      </c>
      <c r="D1148" s="67" t="s">
        <v>1200</v>
      </c>
      <c r="E1148" s="67" t="s">
        <v>1201</v>
      </c>
      <c r="F1148" s="78" t="s">
        <v>1688</v>
      </c>
      <c r="G1148" s="53">
        <v>0</v>
      </c>
      <c r="H1148" s="53">
        <v>0</v>
      </c>
    </row>
    <row r="1149" spans="1:8" ht="45" customHeight="1" x14ac:dyDescent="0.25">
      <c r="A1149" s="67"/>
      <c r="B1149" s="67"/>
      <c r="C1149" s="67"/>
      <c r="D1149" s="67"/>
      <c r="E1149" s="67"/>
      <c r="F1149" s="67"/>
      <c r="G1149" s="53">
        <v>1000</v>
      </c>
      <c r="H1149" s="53">
        <v>0</v>
      </c>
    </row>
    <row r="1150" spans="1:8" ht="45" customHeight="1" x14ac:dyDescent="0.25">
      <c r="A1150" s="67">
        <v>8</v>
      </c>
      <c r="B1150" s="67" t="s">
        <v>1656</v>
      </c>
      <c r="C1150" s="67" t="s">
        <v>1673</v>
      </c>
      <c r="D1150" s="67" t="s">
        <v>1202</v>
      </c>
      <c r="E1150" s="67" t="s">
        <v>1201</v>
      </c>
      <c r="F1150" s="78" t="s">
        <v>1689</v>
      </c>
      <c r="G1150" s="53">
        <v>0</v>
      </c>
      <c r="H1150" s="53">
        <v>0</v>
      </c>
    </row>
    <row r="1151" spans="1:8" ht="45" customHeight="1" x14ac:dyDescent="0.25">
      <c r="A1151" s="67"/>
      <c r="B1151" s="67"/>
      <c r="C1151" s="67"/>
      <c r="D1151" s="67"/>
      <c r="E1151" s="67"/>
      <c r="F1151" s="67"/>
      <c r="G1151" s="53">
        <v>0</v>
      </c>
      <c r="H1151" s="53">
        <v>0</v>
      </c>
    </row>
    <row r="1152" spans="1:8" ht="45" customHeight="1" x14ac:dyDescent="0.25">
      <c r="A1152" s="67">
        <v>9</v>
      </c>
      <c r="B1152" s="67" t="s">
        <v>1659</v>
      </c>
      <c r="C1152" s="67" t="s">
        <v>1674</v>
      </c>
      <c r="D1152" s="67" t="s">
        <v>1200</v>
      </c>
      <c r="E1152" s="67" t="s">
        <v>1201</v>
      </c>
      <c r="F1152" s="78" t="s">
        <v>1690</v>
      </c>
      <c r="G1152" s="53">
        <v>0</v>
      </c>
      <c r="H1152" s="53">
        <v>0</v>
      </c>
    </row>
    <row r="1153" spans="1:8" ht="45" customHeight="1" x14ac:dyDescent="0.25">
      <c r="A1153" s="67"/>
      <c r="B1153" s="67"/>
      <c r="C1153" s="67"/>
      <c r="D1153" s="67"/>
      <c r="E1153" s="67"/>
      <c r="F1153" s="67"/>
      <c r="G1153" s="53">
        <v>1000</v>
      </c>
      <c r="H1153" s="53">
        <v>0</v>
      </c>
    </row>
    <row r="1154" spans="1:8" ht="45" customHeight="1" x14ac:dyDescent="0.25">
      <c r="A1154" s="67">
        <v>8</v>
      </c>
      <c r="B1154" s="67" t="s">
        <v>1660</v>
      </c>
      <c r="C1154" s="67" t="s">
        <v>1668</v>
      </c>
      <c r="D1154" s="67" t="s">
        <v>1203</v>
      </c>
      <c r="E1154" s="67" t="s">
        <v>1201</v>
      </c>
      <c r="F1154" s="78" t="s">
        <v>1691</v>
      </c>
      <c r="G1154" s="53">
        <v>2831.98</v>
      </c>
      <c r="H1154" s="53">
        <v>3649</v>
      </c>
    </row>
    <row r="1155" spans="1:8" ht="45" customHeight="1" x14ac:dyDescent="0.25">
      <c r="A1155" s="67"/>
      <c r="B1155" s="67"/>
      <c r="C1155" s="67"/>
      <c r="D1155" s="67"/>
      <c r="E1155" s="67"/>
      <c r="F1155" s="67"/>
      <c r="G1155" s="53">
        <v>1890</v>
      </c>
      <c r="H1155" s="53">
        <v>0</v>
      </c>
    </row>
    <row r="1156" spans="1:8" ht="14.25" customHeight="1" x14ac:dyDescent="0.25">
      <c r="A1156" s="67" t="s">
        <v>1204</v>
      </c>
      <c r="B1156" s="67" t="s">
        <v>1661</v>
      </c>
      <c r="C1156" s="67" t="s">
        <v>1067</v>
      </c>
      <c r="D1156" s="67" t="s">
        <v>1676</v>
      </c>
      <c r="E1156" s="67" t="s">
        <v>1681</v>
      </c>
      <c r="F1156" s="78" t="s">
        <v>180</v>
      </c>
      <c r="G1156" s="54">
        <v>0</v>
      </c>
      <c r="H1156" s="54">
        <v>0</v>
      </c>
    </row>
    <row r="1157" spans="1:8" x14ac:dyDescent="0.25">
      <c r="A1157" s="68"/>
      <c r="B1157" s="67"/>
      <c r="C1157" s="67"/>
      <c r="D1157" s="67"/>
      <c r="E1157" s="67"/>
      <c r="F1157" s="68"/>
      <c r="G1157" s="54">
        <v>0</v>
      </c>
      <c r="H1157" s="54">
        <v>0</v>
      </c>
    </row>
    <row r="1158" spans="1:8" ht="14.25" customHeight="1" x14ac:dyDescent="0.25">
      <c r="A1158" s="67" t="s">
        <v>1205</v>
      </c>
      <c r="B1158" s="67" t="s">
        <v>1662</v>
      </c>
      <c r="C1158" s="67" t="s">
        <v>114</v>
      </c>
      <c r="D1158" s="67" t="s">
        <v>458</v>
      </c>
      <c r="E1158" s="67" t="s">
        <v>1681</v>
      </c>
      <c r="F1158" s="78" t="s">
        <v>67</v>
      </c>
      <c r="G1158" s="54">
        <v>0</v>
      </c>
      <c r="H1158" s="54">
        <v>0</v>
      </c>
    </row>
    <row r="1159" spans="1:8" x14ac:dyDescent="0.25">
      <c r="A1159" s="68"/>
      <c r="B1159" s="67"/>
      <c r="C1159" s="67"/>
      <c r="D1159" s="67"/>
      <c r="E1159" s="67"/>
      <c r="F1159" s="68"/>
      <c r="G1159" s="54">
        <v>0</v>
      </c>
      <c r="H1159" s="54">
        <v>100</v>
      </c>
    </row>
    <row r="1160" spans="1:8" ht="14.25" customHeight="1" x14ac:dyDescent="0.25">
      <c r="A1160" s="67" t="s">
        <v>1206</v>
      </c>
      <c r="B1160" s="67" t="s">
        <v>1663</v>
      </c>
      <c r="C1160" s="67" t="s">
        <v>114</v>
      </c>
      <c r="D1160" s="67" t="s">
        <v>458</v>
      </c>
      <c r="E1160" s="67" t="s">
        <v>1681</v>
      </c>
      <c r="F1160" s="78" t="s">
        <v>67</v>
      </c>
      <c r="G1160" s="54">
        <v>0</v>
      </c>
      <c r="H1160" s="54">
        <v>0</v>
      </c>
    </row>
    <row r="1161" spans="1:8" x14ac:dyDescent="0.25">
      <c r="A1161" s="68"/>
      <c r="B1161" s="67"/>
      <c r="C1161" s="67"/>
      <c r="D1161" s="67"/>
      <c r="E1161" s="67"/>
      <c r="F1161" s="68"/>
      <c r="G1161" s="54">
        <v>0</v>
      </c>
      <c r="H1161" s="54">
        <v>100</v>
      </c>
    </row>
    <row r="1162" spans="1:8" ht="14.25" customHeight="1" x14ac:dyDescent="0.25">
      <c r="A1162" s="67" t="s">
        <v>1207</v>
      </c>
      <c r="B1162" s="67" t="s">
        <v>1664</v>
      </c>
      <c r="C1162" s="67" t="s">
        <v>1675</v>
      </c>
      <c r="D1162" s="67" t="s">
        <v>1677</v>
      </c>
      <c r="E1162" s="67" t="s">
        <v>1681</v>
      </c>
      <c r="F1162" s="78" t="s">
        <v>369</v>
      </c>
      <c r="G1162" s="54">
        <v>0</v>
      </c>
      <c r="H1162" s="54">
        <v>0</v>
      </c>
    </row>
    <row r="1163" spans="1:8" x14ac:dyDescent="0.25">
      <c r="A1163" s="68"/>
      <c r="B1163" s="67"/>
      <c r="C1163" s="67"/>
      <c r="D1163" s="67"/>
      <c r="E1163" s="67"/>
      <c r="F1163" s="68"/>
      <c r="G1163" s="54">
        <v>0</v>
      </c>
      <c r="H1163" s="54">
        <v>100</v>
      </c>
    </row>
    <row r="1164" spans="1:8" ht="14.25" customHeight="1" x14ac:dyDescent="0.25">
      <c r="A1164" s="67" t="s">
        <v>1208</v>
      </c>
      <c r="B1164" s="67" t="s">
        <v>1661</v>
      </c>
      <c r="C1164" s="67" t="s">
        <v>529</v>
      </c>
      <c r="D1164" s="67" t="s">
        <v>1678</v>
      </c>
      <c r="E1164" s="67" t="s">
        <v>1681</v>
      </c>
      <c r="F1164" s="78" t="s">
        <v>82</v>
      </c>
      <c r="G1164" s="54">
        <v>0</v>
      </c>
      <c r="H1164" s="54">
        <v>0</v>
      </c>
    </row>
    <row r="1165" spans="1:8" x14ac:dyDescent="0.25">
      <c r="A1165" s="68"/>
      <c r="B1165" s="67"/>
      <c r="C1165" s="67"/>
      <c r="D1165" s="67"/>
      <c r="E1165" s="67"/>
      <c r="F1165" s="68"/>
      <c r="G1165" s="54">
        <v>0</v>
      </c>
      <c r="H1165" s="54">
        <v>0</v>
      </c>
    </row>
    <row r="1166" spans="1:8" ht="14.25" customHeight="1" x14ac:dyDescent="0.25">
      <c r="A1166" s="67" t="s">
        <v>1209</v>
      </c>
      <c r="B1166" s="67" t="s">
        <v>1665</v>
      </c>
      <c r="C1166" s="67" t="s">
        <v>209</v>
      </c>
      <c r="D1166" s="67" t="s">
        <v>1679</v>
      </c>
      <c r="E1166" s="67" t="s">
        <v>1681</v>
      </c>
      <c r="F1166" s="78" t="s">
        <v>126</v>
      </c>
      <c r="G1166" s="54">
        <v>0</v>
      </c>
      <c r="H1166" s="54">
        <v>0</v>
      </c>
    </row>
    <row r="1167" spans="1:8" x14ac:dyDescent="0.25">
      <c r="A1167" s="68"/>
      <c r="B1167" s="67"/>
      <c r="C1167" s="67"/>
      <c r="D1167" s="67"/>
      <c r="E1167" s="67"/>
      <c r="F1167" s="68"/>
      <c r="G1167" s="54">
        <v>0</v>
      </c>
      <c r="H1167" s="54">
        <v>100</v>
      </c>
    </row>
    <row r="1168" spans="1:8" ht="14.25" customHeight="1" x14ac:dyDescent="0.25">
      <c r="A1168" s="67" t="s">
        <v>1210</v>
      </c>
      <c r="B1168" s="67" t="s">
        <v>1666</v>
      </c>
      <c r="C1168" s="67" t="s">
        <v>209</v>
      </c>
      <c r="D1168" s="67" t="s">
        <v>1680</v>
      </c>
      <c r="E1168" s="67" t="s">
        <v>1681</v>
      </c>
      <c r="F1168" s="78" t="s">
        <v>172</v>
      </c>
      <c r="G1168" s="54">
        <v>0</v>
      </c>
      <c r="H1168" s="54">
        <v>0</v>
      </c>
    </row>
    <row r="1169" spans="1:8" x14ac:dyDescent="0.25">
      <c r="A1169" s="68"/>
      <c r="B1169" s="67"/>
      <c r="C1169" s="67"/>
      <c r="D1169" s="67"/>
      <c r="E1169" s="67"/>
      <c r="F1169" s="68"/>
      <c r="G1169" s="54">
        <v>0</v>
      </c>
      <c r="H1169" s="54">
        <v>100</v>
      </c>
    </row>
    <row r="1170" spans="1:8" ht="14.25" customHeight="1" x14ac:dyDescent="0.25">
      <c r="A1170" s="67" t="s">
        <v>1211</v>
      </c>
      <c r="B1170" s="67" t="s">
        <v>1667</v>
      </c>
      <c r="C1170" s="67" t="s">
        <v>209</v>
      </c>
      <c r="D1170" s="67" t="s">
        <v>846</v>
      </c>
      <c r="E1170" s="67" t="s">
        <v>1681</v>
      </c>
      <c r="F1170" s="78" t="s">
        <v>1692</v>
      </c>
      <c r="G1170" s="54">
        <v>0</v>
      </c>
      <c r="H1170" s="54">
        <v>0</v>
      </c>
    </row>
    <row r="1171" spans="1:8" x14ac:dyDescent="0.25">
      <c r="A1171" s="68"/>
      <c r="B1171" s="67"/>
      <c r="C1171" s="67"/>
      <c r="D1171" s="67"/>
      <c r="E1171" s="67"/>
      <c r="F1171" s="68"/>
      <c r="G1171" s="54">
        <v>0</v>
      </c>
      <c r="H1171" s="54">
        <v>100</v>
      </c>
    </row>
    <row r="1172" spans="1:8" x14ac:dyDescent="0.25">
      <c r="A1172" s="64" t="s">
        <v>1212</v>
      </c>
      <c r="B1172" s="64" t="s">
        <v>1213</v>
      </c>
      <c r="C1172" s="64" t="s">
        <v>168</v>
      </c>
      <c r="D1172" s="64" t="s">
        <v>1214</v>
      </c>
      <c r="E1172" s="64" t="s">
        <v>1215</v>
      </c>
      <c r="F1172" s="69" t="s">
        <v>1216</v>
      </c>
      <c r="G1172" s="36">
        <v>0</v>
      </c>
      <c r="H1172" s="36">
        <v>0</v>
      </c>
    </row>
    <row r="1173" spans="1:8" x14ac:dyDescent="0.25">
      <c r="A1173" s="73"/>
      <c r="B1173" s="73"/>
      <c r="C1173" s="73"/>
      <c r="D1173" s="73"/>
      <c r="E1173" s="73"/>
      <c r="F1173" s="77"/>
      <c r="G1173" s="36">
        <v>0</v>
      </c>
      <c r="H1173" s="36"/>
    </row>
    <row r="1174" spans="1:8" x14ac:dyDescent="0.25">
      <c r="A1174" s="73"/>
      <c r="B1174" s="73"/>
      <c r="C1174" s="73"/>
      <c r="D1174" s="73"/>
      <c r="E1174" s="73"/>
      <c r="F1174" s="77"/>
      <c r="G1174" s="36"/>
      <c r="H1174" s="36"/>
    </row>
    <row r="1175" spans="1:8" x14ac:dyDescent="0.25">
      <c r="A1175" s="64" t="s">
        <v>1212</v>
      </c>
      <c r="B1175" s="64" t="s">
        <v>1217</v>
      </c>
      <c r="C1175" s="73"/>
      <c r="D1175" s="64" t="s">
        <v>1218</v>
      </c>
      <c r="E1175" s="64" t="s">
        <v>1215</v>
      </c>
      <c r="F1175" s="69" t="s">
        <v>1219</v>
      </c>
      <c r="G1175" s="55">
        <v>0</v>
      </c>
      <c r="H1175" s="36">
        <v>0</v>
      </c>
    </row>
    <row r="1176" spans="1:8" x14ac:dyDescent="0.25">
      <c r="A1176" s="73"/>
      <c r="B1176" s="73"/>
      <c r="C1176" s="73"/>
      <c r="D1176" s="73"/>
      <c r="E1176" s="73"/>
      <c r="F1176" s="77"/>
      <c r="G1176" s="36">
        <v>714.1</v>
      </c>
      <c r="H1176" s="36"/>
    </row>
    <row r="1177" spans="1:8" x14ac:dyDescent="0.25">
      <c r="A1177" s="73"/>
      <c r="B1177" s="73"/>
      <c r="C1177" s="73"/>
      <c r="D1177" s="73"/>
      <c r="E1177" s="73"/>
      <c r="F1177" s="77"/>
      <c r="G1177" s="36"/>
      <c r="H1177" s="36"/>
    </row>
    <row r="1178" spans="1:8" x14ac:dyDescent="0.25">
      <c r="A1178" s="64" t="s">
        <v>1220</v>
      </c>
      <c r="B1178" s="64" t="s">
        <v>1221</v>
      </c>
      <c r="C1178" s="73"/>
      <c r="D1178" s="64" t="s">
        <v>1222</v>
      </c>
      <c r="E1178" s="64" t="s">
        <v>1215</v>
      </c>
      <c r="F1178" s="69" t="s">
        <v>1223</v>
      </c>
      <c r="G1178" s="55">
        <v>1400</v>
      </c>
      <c r="H1178" s="36">
        <v>0</v>
      </c>
    </row>
    <row r="1179" spans="1:8" x14ac:dyDescent="0.25">
      <c r="A1179" s="73"/>
      <c r="B1179" s="73"/>
      <c r="C1179" s="73"/>
      <c r="D1179" s="73"/>
      <c r="E1179" s="73"/>
      <c r="F1179" s="73"/>
      <c r="G1179" s="36">
        <v>295.02999999999997</v>
      </c>
      <c r="H1179" s="36">
        <v>832</v>
      </c>
    </row>
    <row r="1180" spans="1:8" x14ac:dyDescent="0.25">
      <c r="A1180" s="73"/>
      <c r="B1180" s="73"/>
      <c r="C1180" s="73"/>
      <c r="D1180" s="73"/>
      <c r="E1180" s="73"/>
      <c r="F1180" s="73"/>
      <c r="G1180" s="36"/>
      <c r="H1180" s="36"/>
    </row>
    <row r="1181" spans="1:8" x14ac:dyDescent="0.25">
      <c r="A1181" s="64" t="s">
        <v>1224</v>
      </c>
      <c r="B1181" s="64" t="s">
        <v>1221</v>
      </c>
      <c r="C1181" s="73"/>
      <c r="D1181" s="64" t="s">
        <v>1225</v>
      </c>
      <c r="E1181" s="64" t="s">
        <v>1215</v>
      </c>
      <c r="F1181" s="69" t="s">
        <v>1226</v>
      </c>
      <c r="G1181" s="55">
        <v>1400</v>
      </c>
      <c r="H1181" s="36">
        <v>0</v>
      </c>
    </row>
    <row r="1182" spans="1:8" x14ac:dyDescent="0.25">
      <c r="A1182" s="73"/>
      <c r="B1182" s="73"/>
      <c r="C1182" s="73"/>
      <c r="D1182" s="73"/>
      <c r="E1182" s="73"/>
      <c r="F1182" s="77"/>
      <c r="G1182" s="36">
        <v>0</v>
      </c>
      <c r="H1182" s="36">
        <v>832</v>
      </c>
    </row>
    <row r="1183" spans="1:8" x14ac:dyDescent="0.25">
      <c r="A1183" s="73"/>
      <c r="B1183" s="73"/>
      <c r="C1183" s="73"/>
      <c r="D1183" s="73"/>
      <c r="E1183" s="73"/>
      <c r="F1183" s="77"/>
      <c r="G1183" s="36"/>
      <c r="H1183" s="36"/>
    </row>
    <row r="1184" spans="1:8" x14ac:dyDescent="0.25">
      <c r="A1184" s="64" t="s">
        <v>1212</v>
      </c>
      <c r="B1184" s="64" t="s">
        <v>1227</v>
      </c>
      <c r="C1184" s="73"/>
      <c r="D1184" s="64" t="s">
        <v>1228</v>
      </c>
      <c r="E1184" s="64" t="s">
        <v>1215</v>
      </c>
      <c r="F1184" s="69" t="s">
        <v>1229</v>
      </c>
      <c r="G1184" s="55">
        <v>0</v>
      </c>
      <c r="H1184" s="36">
        <v>0</v>
      </c>
    </row>
    <row r="1185" spans="1:8" x14ac:dyDescent="0.25">
      <c r="A1185" s="73"/>
      <c r="B1185" s="73"/>
      <c r="C1185" s="73"/>
      <c r="D1185" s="73"/>
      <c r="E1185" s="73"/>
      <c r="F1185" s="77"/>
      <c r="G1185" s="36">
        <v>1000</v>
      </c>
      <c r="H1185" s="36"/>
    </row>
    <row r="1186" spans="1:8" x14ac:dyDescent="0.25">
      <c r="A1186" s="73"/>
      <c r="B1186" s="73"/>
      <c r="C1186" s="73"/>
      <c r="D1186" s="73"/>
      <c r="E1186" s="73"/>
      <c r="F1186" s="77"/>
      <c r="G1186" s="36"/>
      <c r="H1186" s="36"/>
    </row>
    <row r="1187" spans="1:8" x14ac:dyDescent="0.25">
      <c r="A1187" s="64" t="s">
        <v>1230</v>
      </c>
      <c r="B1187" s="64" t="s">
        <v>1231</v>
      </c>
      <c r="C1187" s="64" t="s">
        <v>1232</v>
      </c>
      <c r="D1187" s="64" t="s">
        <v>1232</v>
      </c>
      <c r="E1187" s="64" t="s">
        <v>1215</v>
      </c>
      <c r="F1187" s="69" t="s">
        <v>16</v>
      </c>
      <c r="G1187" s="55">
        <v>0</v>
      </c>
      <c r="H1187" s="36">
        <v>0</v>
      </c>
    </row>
    <row r="1188" spans="1:8" x14ac:dyDescent="0.25">
      <c r="A1188" s="73"/>
      <c r="B1188" s="73"/>
      <c r="C1188" s="73"/>
      <c r="D1188" s="73"/>
      <c r="E1188" s="73"/>
      <c r="F1188" s="77"/>
      <c r="G1188" s="36">
        <v>0</v>
      </c>
      <c r="H1188" s="36"/>
    </row>
    <row r="1189" spans="1:8" x14ac:dyDescent="0.25">
      <c r="A1189" s="73"/>
      <c r="B1189" s="73"/>
      <c r="C1189" s="73"/>
      <c r="D1189" s="73"/>
      <c r="E1189" s="73"/>
      <c r="F1189" s="77"/>
      <c r="G1189" s="36"/>
      <c r="H1189" s="36"/>
    </row>
    <row r="1190" spans="1:8" x14ac:dyDescent="0.25">
      <c r="A1190" s="64" t="s">
        <v>1233</v>
      </c>
      <c r="B1190" s="64" t="s">
        <v>1234</v>
      </c>
      <c r="C1190" s="64" t="s">
        <v>183</v>
      </c>
      <c r="D1190" s="64" t="s">
        <v>183</v>
      </c>
      <c r="E1190" s="64" t="s">
        <v>1215</v>
      </c>
      <c r="F1190" s="69" t="s">
        <v>24</v>
      </c>
      <c r="G1190" s="55">
        <v>990</v>
      </c>
      <c r="H1190" s="36">
        <v>5610</v>
      </c>
    </row>
    <row r="1191" spans="1:8" x14ac:dyDescent="0.25">
      <c r="A1191" s="73"/>
      <c r="B1191" s="73"/>
      <c r="C1191" s="64"/>
      <c r="D1191" s="64"/>
      <c r="E1191" s="73"/>
      <c r="F1191" s="77"/>
      <c r="G1191" s="36">
        <v>0</v>
      </c>
      <c r="H1191" s="36"/>
    </row>
    <row r="1192" spans="1:8" x14ac:dyDescent="0.25">
      <c r="A1192" s="73"/>
      <c r="B1192" s="73"/>
      <c r="C1192" s="64"/>
      <c r="D1192" s="64"/>
      <c r="E1192" s="73"/>
      <c r="F1192" s="77"/>
      <c r="G1192" s="36"/>
      <c r="H1192" s="36"/>
    </row>
    <row r="1193" spans="1:8" x14ac:dyDescent="0.25">
      <c r="A1193" s="64" t="s">
        <v>1235</v>
      </c>
      <c r="B1193" s="64" t="s">
        <v>1236</v>
      </c>
      <c r="C1193" s="73"/>
      <c r="D1193" s="73"/>
      <c r="E1193" s="64" t="s">
        <v>1215</v>
      </c>
      <c r="F1193" s="69" t="s">
        <v>24</v>
      </c>
      <c r="G1193" s="55">
        <v>0</v>
      </c>
      <c r="H1193" s="36">
        <v>0</v>
      </c>
    </row>
    <row r="1194" spans="1:8" x14ac:dyDescent="0.25">
      <c r="A1194" s="73"/>
      <c r="B1194" s="73"/>
      <c r="C1194" s="73"/>
      <c r="D1194" s="73"/>
      <c r="E1194" s="73"/>
      <c r="F1194" s="77"/>
      <c r="G1194" s="36">
        <v>0</v>
      </c>
      <c r="H1194" s="36"/>
    </row>
    <row r="1195" spans="1:8" x14ac:dyDescent="0.25">
      <c r="A1195" s="73"/>
      <c r="B1195" s="73"/>
      <c r="C1195" s="73"/>
      <c r="D1195" s="73"/>
      <c r="E1195" s="73"/>
      <c r="F1195" s="77"/>
      <c r="G1195" s="36"/>
      <c r="H1195" s="36"/>
    </row>
    <row r="1196" spans="1:8" ht="20.100000000000001" customHeight="1" x14ac:dyDescent="0.25">
      <c r="A1196" s="64" t="s">
        <v>1237</v>
      </c>
      <c r="B1196" s="64" t="s">
        <v>1231</v>
      </c>
      <c r="C1196" s="64" t="s">
        <v>1238</v>
      </c>
      <c r="D1196" s="64" t="s">
        <v>1238</v>
      </c>
      <c r="E1196" s="64" t="s">
        <v>1215</v>
      </c>
      <c r="F1196" s="69" t="s">
        <v>1239</v>
      </c>
      <c r="G1196" s="55">
        <v>0</v>
      </c>
      <c r="H1196" s="36">
        <v>0</v>
      </c>
    </row>
    <row r="1197" spans="1:8" ht="20.100000000000001" customHeight="1" x14ac:dyDescent="0.25">
      <c r="A1197" s="73"/>
      <c r="B1197" s="64"/>
      <c r="C1197" s="73"/>
      <c r="D1197" s="73"/>
      <c r="E1197" s="73"/>
      <c r="F1197" s="77"/>
      <c r="G1197" s="36">
        <v>0</v>
      </c>
      <c r="H1197" s="36"/>
    </row>
    <row r="1198" spans="1:8" ht="20.100000000000001" customHeight="1" x14ac:dyDescent="0.25">
      <c r="A1198" s="73"/>
      <c r="B1198" s="64"/>
      <c r="C1198" s="73"/>
      <c r="D1198" s="73"/>
      <c r="E1198" s="73"/>
      <c r="F1198" s="77"/>
      <c r="G1198" s="36"/>
      <c r="H1198" s="36"/>
    </row>
    <row r="1199" spans="1:8" x14ac:dyDescent="0.25">
      <c r="A1199" s="64" t="s">
        <v>1240</v>
      </c>
      <c r="B1199" s="64" t="s">
        <v>1241</v>
      </c>
      <c r="C1199" s="64" t="s">
        <v>1242</v>
      </c>
      <c r="D1199" s="64" t="s">
        <v>1243</v>
      </c>
      <c r="E1199" s="64" t="s">
        <v>1244</v>
      </c>
      <c r="F1199" s="64" t="s">
        <v>1239</v>
      </c>
      <c r="G1199" s="42">
        <v>1216</v>
      </c>
      <c r="H1199" s="42">
        <v>0</v>
      </c>
    </row>
    <row r="1200" spans="1:8" x14ac:dyDescent="0.25">
      <c r="A1200" s="73"/>
      <c r="B1200" s="73"/>
      <c r="C1200" s="73"/>
      <c r="D1200" s="73"/>
      <c r="E1200" s="73"/>
      <c r="F1200" s="73"/>
      <c r="G1200" s="42">
        <v>1000</v>
      </c>
      <c r="H1200" s="42">
        <v>232</v>
      </c>
    </row>
    <row r="1201" spans="1:8" x14ac:dyDescent="0.25">
      <c r="A1201" s="73"/>
      <c r="B1201" s="73"/>
      <c r="C1201" s="73"/>
      <c r="D1201" s="73"/>
      <c r="E1201" s="73"/>
      <c r="F1201" s="73"/>
      <c r="G1201" s="43"/>
      <c r="H1201" s="42">
        <v>40</v>
      </c>
    </row>
    <row r="1202" spans="1:8" x14ac:dyDescent="0.25">
      <c r="A1202" s="64" t="s">
        <v>1245</v>
      </c>
      <c r="B1202" s="64" t="s">
        <v>1246</v>
      </c>
      <c r="C1202" s="64" t="s">
        <v>1242</v>
      </c>
      <c r="D1202" s="64" t="s">
        <v>1247</v>
      </c>
      <c r="E1202" s="64" t="s">
        <v>1244</v>
      </c>
      <c r="F1202" s="64" t="s">
        <v>1248</v>
      </c>
      <c r="G1202" s="42">
        <v>0</v>
      </c>
      <c r="H1202" s="42">
        <v>0</v>
      </c>
    </row>
    <row r="1203" spans="1:8" x14ac:dyDescent="0.25">
      <c r="A1203" s="73"/>
      <c r="B1203" s="73"/>
      <c r="C1203" s="73"/>
      <c r="D1203" s="73"/>
      <c r="E1203" s="73"/>
      <c r="F1203" s="73"/>
      <c r="G1203" s="42">
        <v>1993</v>
      </c>
      <c r="H1203" s="42">
        <v>1672</v>
      </c>
    </row>
    <row r="1204" spans="1:8" x14ac:dyDescent="0.25">
      <c r="A1204" s="73"/>
      <c r="B1204" s="73"/>
      <c r="C1204" s="73"/>
      <c r="D1204" s="73"/>
      <c r="E1204" s="73"/>
      <c r="F1204" s="73"/>
      <c r="G1204" s="43"/>
      <c r="H1204" s="42">
        <v>0</v>
      </c>
    </row>
    <row r="1205" spans="1:8" x14ac:dyDescent="0.25">
      <c r="A1205" s="64" t="s">
        <v>1245</v>
      </c>
      <c r="B1205" s="64" t="s">
        <v>1249</v>
      </c>
      <c r="C1205" s="64" t="s">
        <v>1242</v>
      </c>
      <c r="D1205" s="64" t="s">
        <v>1250</v>
      </c>
      <c r="E1205" s="64" t="s">
        <v>1244</v>
      </c>
      <c r="F1205" s="64" t="s">
        <v>406</v>
      </c>
      <c r="G1205" s="42">
        <v>0</v>
      </c>
      <c r="H1205" s="42">
        <v>0</v>
      </c>
    </row>
    <row r="1206" spans="1:8" x14ac:dyDescent="0.25">
      <c r="A1206" s="73"/>
      <c r="B1206" s="73"/>
      <c r="C1206" s="73"/>
      <c r="D1206" s="73"/>
      <c r="E1206" s="73"/>
      <c r="F1206" s="73"/>
      <c r="G1206" s="42">
        <v>849</v>
      </c>
      <c r="H1206" s="42">
        <v>0</v>
      </c>
    </row>
    <row r="1207" spans="1:8" x14ac:dyDescent="0.25">
      <c r="A1207" s="73"/>
      <c r="B1207" s="73"/>
      <c r="C1207" s="73"/>
      <c r="D1207" s="73"/>
      <c r="E1207" s="73"/>
      <c r="F1207" s="73"/>
      <c r="G1207" s="43"/>
      <c r="H1207" s="42">
        <v>0</v>
      </c>
    </row>
    <row r="1208" spans="1:8" x14ac:dyDescent="0.25">
      <c r="A1208" s="64" t="s">
        <v>1245</v>
      </c>
      <c r="B1208" s="64" t="s">
        <v>1251</v>
      </c>
      <c r="C1208" s="64" t="s">
        <v>1242</v>
      </c>
      <c r="D1208" s="64" t="s">
        <v>1250</v>
      </c>
      <c r="E1208" s="64" t="s">
        <v>1244</v>
      </c>
      <c r="F1208" s="64" t="s">
        <v>475</v>
      </c>
      <c r="G1208" s="42">
        <v>0</v>
      </c>
      <c r="H1208" s="42">
        <v>0</v>
      </c>
    </row>
    <row r="1209" spans="1:8" x14ac:dyDescent="0.25">
      <c r="A1209" s="73"/>
      <c r="B1209" s="73"/>
      <c r="C1209" s="73"/>
      <c r="D1209" s="73"/>
      <c r="E1209" s="73"/>
      <c r="F1209" s="73"/>
      <c r="G1209" s="42">
        <v>1000</v>
      </c>
      <c r="H1209" s="42">
        <v>0</v>
      </c>
    </row>
    <row r="1210" spans="1:8" x14ac:dyDescent="0.25">
      <c r="A1210" s="73"/>
      <c r="B1210" s="73"/>
      <c r="C1210" s="73"/>
      <c r="D1210" s="73"/>
      <c r="E1210" s="73"/>
      <c r="F1210" s="73"/>
      <c r="G1210" s="43"/>
      <c r="H1210" s="42">
        <v>0</v>
      </c>
    </row>
    <row r="1211" spans="1:8" x14ac:dyDescent="0.25">
      <c r="A1211" s="64" t="s">
        <v>1252</v>
      </c>
      <c r="B1211" s="64" t="s">
        <v>1253</v>
      </c>
      <c r="C1211" s="64" t="s">
        <v>1242</v>
      </c>
      <c r="D1211" s="64" t="s">
        <v>1254</v>
      </c>
      <c r="E1211" s="64" t="s">
        <v>1244</v>
      </c>
      <c r="F1211" s="64" t="s">
        <v>495</v>
      </c>
      <c r="G1211" s="42">
        <v>1216</v>
      </c>
      <c r="H1211" s="42">
        <v>0</v>
      </c>
    </row>
    <row r="1212" spans="1:8" x14ac:dyDescent="0.25">
      <c r="A1212" s="73"/>
      <c r="B1212" s="73"/>
      <c r="C1212" s="73"/>
      <c r="D1212" s="73"/>
      <c r="E1212" s="73"/>
      <c r="F1212" s="73"/>
      <c r="G1212" s="42">
        <v>735</v>
      </c>
      <c r="H1212" s="42">
        <v>836</v>
      </c>
    </row>
    <row r="1213" spans="1:8" x14ac:dyDescent="0.25">
      <c r="A1213" s="73"/>
      <c r="B1213" s="73"/>
      <c r="C1213" s="73"/>
      <c r="D1213" s="73"/>
      <c r="E1213" s="73"/>
      <c r="F1213" s="73"/>
      <c r="G1213" s="43"/>
      <c r="H1213" s="42">
        <v>0</v>
      </c>
    </row>
    <row r="1214" spans="1:8" ht="65.099999999999994" customHeight="1" x14ac:dyDescent="0.25">
      <c r="A1214" s="64" t="s">
        <v>1245</v>
      </c>
      <c r="B1214" s="64" t="s">
        <v>1255</v>
      </c>
      <c r="C1214" s="64" t="s">
        <v>1256</v>
      </c>
      <c r="D1214" s="64" t="s">
        <v>1257</v>
      </c>
      <c r="E1214" s="64" t="s">
        <v>1244</v>
      </c>
      <c r="F1214" s="64" t="s">
        <v>475</v>
      </c>
      <c r="G1214" s="42">
        <v>0</v>
      </c>
      <c r="H1214" s="42">
        <v>0</v>
      </c>
    </row>
    <row r="1215" spans="1:8" ht="65.099999999999994" customHeight="1" x14ac:dyDescent="0.25">
      <c r="A1215" s="73"/>
      <c r="B1215" s="73"/>
      <c r="C1215" s="73"/>
      <c r="D1215" s="73"/>
      <c r="E1215" s="73"/>
      <c r="F1215" s="73"/>
      <c r="G1215" s="42">
        <v>0</v>
      </c>
      <c r="H1215" s="42">
        <v>0</v>
      </c>
    </row>
    <row r="1216" spans="1:8" ht="65.099999999999994" customHeight="1" x14ac:dyDescent="0.25">
      <c r="A1216" s="73"/>
      <c r="B1216" s="73"/>
      <c r="C1216" s="73"/>
      <c r="D1216" s="73"/>
      <c r="E1216" s="73"/>
      <c r="F1216" s="73"/>
      <c r="G1216" s="43"/>
      <c r="H1216" s="42">
        <v>0</v>
      </c>
    </row>
    <row r="1217" spans="1:8" ht="30" customHeight="1" x14ac:dyDescent="0.25">
      <c r="A1217" s="64" t="s">
        <v>1245</v>
      </c>
      <c r="B1217" s="64" t="s">
        <v>1258</v>
      </c>
      <c r="C1217" s="64" t="s">
        <v>1259</v>
      </c>
      <c r="D1217" s="64" t="s">
        <v>1260</v>
      </c>
      <c r="E1217" s="64" t="s">
        <v>1244</v>
      </c>
      <c r="F1217" s="64" t="s">
        <v>41</v>
      </c>
      <c r="G1217" s="42">
        <v>0</v>
      </c>
      <c r="H1217" s="42">
        <v>0</v>
      </c>
    </row>
    <row r="1218" spans="1:8" ht="30" customHeight="1" x14ac:dyDescent="0.25">
      <c r="A1218" s="73"/>
      <c r="B1218" s="73"/>
      <c r="C1218" s="73"/>
      <c r="D1218" s="73"/>
      <c r="E1218" s="73"/>
      <c r="F1218" s="73"/>
      <c r="G1218" s="42">
        <v>891</v>
      </c>
      <c r="H1218" s="42">
        <v>0</v>
      </c>
    </row>
    <row r="1219" spans="1:8" ht="30" customHeight="1" x14ac:dyDescent="0.25">
      <c r="A1219" s="73"/>
      <c r="B1219" s="73"/>
      <c r="C1219" s="73"/>
      <c r="D1219" s="73"/>
      <c r="E1219" s="73"/>
      <c r="F1219" s="73"/>
      <c r="G1219" s="43"/>
      <c r="H1219" s="42">
        <v>0</v>
      </c>
    </row>
    <row r="1220" spans="1:8" x14ac:dyDescent="0.25">
      <c r="A1220" s="64" t="s">
        <v>1245</v>
      </c>
      <c r="B1220" s="64" t="s">
        <v>546</v>
      </c>
      <c r="C1220" s="64" t="s">
        <v>1261</v>
      </c>
      <c r="D1220" s="64" t="s">
        <v>1262</v>
      </c>
      <c r="E1220" s="64" t="s">
        <v>1244</v>
      </c>
      <c r="F1220" s="64"/>
      <c r="G1220" s="42">
        <v>0</v>
      </c>
      <c r="H1220" s="42">
        <v>0</v>
      </c>
    </row>
    <row r="1221" spans="1:8" x14ac:dyDescent="0.25">
      <c r="A1221" s="73"/>
      <c r="B1221" s="73"/>
      <c r="C1221" s="73"/>
      <c r="D1221" s="73"/>
      <c r="E1221" s="73"/>
      <c r="F1221" s="73"/>
      <c r="G1221" s="42">
        <v>0</v>
      </c>
      <c r="H1221" s="42">
        <v>0</v>
      </c>
    </row>
    <row r="1222" spans="1:8" x14ac:dyDescent="0.25">
      <c r="A1222" s="73"/>
      <c r="B1222" s="73"/>
      <c r="C1222" s="73"/>
      <c r="D1222" s="73"/>
      <c r="E1222" s="73"/>
      <c r="F1222" s="73"/>
      <c r="G1222" s="43"/>
      <c r="H1222" s="42">
        <v>0</v>
      </c>
    </row>
    <row r="1223" spans="1:8" ht="75" customHeight="1" x14ac:dyDescent="0.25">
      <c r="A1223" s="64" t="s">
        <v>1245</v>
      </c>
      <c r="B1223" s="64" t="s">
        <v>1263</v>
      </c>
      <c r="C1223" s="64" t="s">
        <v>1264</v>
      </c>
      <c r="D1223" s="64" t="s">
        <v>1265</v>
      </c>
      <c r="E1223" s="64" t="s">
        <v>1244</v>
      </c>
      <c r="F1223" s="64" t="s">
        <v>16</v>
      </c>
      <c r="G1223" s="42">
        <v>0</v>
      </c>
      <c r="H1223" s="42">
        <v>0</v>
      </c>
    </row>
    <row r="1224" spans="1:8" ht="75" customHeight="1" x14ac:dyDescent="0.25">
      <c r="A1224" s="73"/>
      <c r="B1224" s="73"/>
      <c r="C1224" s="73"/>
      <c r="D1224" s="73"/>
      <c r="E1224" s="73"/>
      <c r="F1224" s="73"/>
      <c r="G1224" s="42">
        <v>940.49</v>
      </c>
      <c r="H1224" s="42">
        <v>0</v>
      </c>
    </row>
    <row r="1225" spans="1:8" ht="75" customHeight="1" x14ac:dyDescent="0.25">
      <c r="A1225" s="73"/>
      <c r="B1225" s="73"/>
      <c r="C1225" s="73"/>
      <c r="D1225" s="73"/>
      <c r="E1225" s="73"/>
      <c r="F1225" s="73"/>
      <c r="G1225" s="43"/>
      <c r="H1225" s="42">
        <v>0</v>
      </c>
    </row>
    <row r="1226" spans="1:8" ht="30" customHeight="1" x14ac:dyDescent="0.25">
      <c r="A1226" s="64" t="s">
        <v>1245</v>
      </c>
      <c r="B1226" s="64" t="s">
        <v>1266</v>
      </c>
      <c r="C1226" s="64" t="s">
        <v>1267</v>
      </c>
      <c r="D1226" s="64" t="s">
        <v>1268</v>
      </c>
      <c r="E1226" s="64" t="s">
        <v>1244</v>
      </c>
      <c r="F1226" s="64" t="s">
        <v>24</v>
      </c>
      <c r="G1226" s="42">
        <v>0</v>
      </c>
      <c r="H1226" s="42">
        <v>0</v>
      </c>
    </row>
    <row r="1227" spans="1:8" ht="30" customHeight="1" x14ac:dyDescent="0.25">
      <c r="A1227" s="73"/>
      <c r="B1227" s="73"/>
      <c r="C1227" s="73"/>
      <c r="D1227" s="73"/>
      <c r="E1227" s="73"/>
      <c r="F1227" s="73"/>
      <c r="G1227" s="42">
        <v>1000</v>
      </c>
      <c r="H1227" s="42">
        <v>0</v>
      </c>
    </row>
    <row r="1228" spans="1:8" ht="30" customHeight="1" x14ac:dyDescent="0.25">
      <c r="A1228" s="73"/>
      <c r="B1228" s="73"/>
      <c r="C1228" s="73"/>
      <c r="D1228" s="73"/>
      <c r="E1228" s="73"/>
      <c r="F1228" s="73"/>
      <c r="G1228" s="43"/>
      <c r="H1228" s="42">
        <v>0</v>
      </c>
    </row>
    <row r="1229" spans="1:8" x14ac:dyDescent="0.25">
      <c r="A1229" s="64" t="s">
        <v>1245</v>
      </c>
      <c r="B1229" s="64" t="s">
        <v>1269</v>
      </c>
      <c r="C1229" s="64" t="s">
        <v>1267</v>
      </c>
      <c r="D1229" s="64" t="s">
        <v>1270</v>
      </c>
      <c r="E1229" s="64" t="s">
        <v>1244</v>
      </c>
      <c r="F1229" s="64" t="s">
        <v>24</v>
      </c>
      <c r="G1229" s="42">
        <v>0</v>
      </c>
      <c r="H1229" s="42">
        <v>0</v>
      </c>
    </row>
    <row r="1230" spans="1:8" x14ac:dyDescent="0.25">
      <c r="A1230" s="73"/>
      <c r="B1230" s="73"/>
      <c r="C1230" s="73"/>
      <c r="D1230" s="73"/>
      <c r="E1230" s="73"/>
      <c r="F1230" s="73"/>
      <c r="G1230" s="42">
        <v>1000</v>
      </c>
      <c r="H1230" s="42">
        <v>0</v>
      </c>
    </row>
    <row r="1231" spans="1:8" x14ac:dyDescent="0.25">
      <c r="A1231" s="73"/>
      <c r="B1231" s="73"/>
      <c r="C1231" s="73"/>
      <c r="D1231" s="73"/>
      <c r="E1231" s="73"/>
      <c r="F1231" s="73"/>
      <c r="G1231" s="43"/>
      <c r="H1231" s="42">
        <v>0</v>
      </c>
    </row>
    <row r="1232" spans="1:8" ht="54.95" customHeight="1" x14ac:dyDescent="0.25">
      <c r="A1232" s="64" t="s">
        <v>1271</v>
      </c>
      <c r="B1232" s="64" t="s">
        <v>1272</v>
      </c>
      <c r="C1232" s="64" t="s">
        <v>1273</v>
      </c>
      <c r="D1232" s="64" t="s">
        <v>1274</v>
      </c>
      <c r="E1232" s="64" t="s">
        <v>1244</v>
      </c>
      <c r="F1232" s="64" t="s">
        <v>460</v>
      </c>
      <c r="G1232" s="42">
        <v>0</v>
      </c>
      <c r="H1232" s="42">
        <v>0</v>
      </c>
    </row>
    <row r="1233" spans="1:8" ht="54.95" customHeight="1" x14ac:dyDescent="0.25">
      <c r="A1233" s="73"/>
      <c r="B1233" s="73"/>
      <c r="C1233" s="73"/>
      <c r="D1233" s="73"/>
      <c r="E1233" s="73"/>
      <c r="F1233" s="73"/>
      <c r="G1233" s="42">
        <v>0</v>
      </c>
      <c r="H1233" s="42">
        <v>0</v>
      </c>
    </row>
    <row r="1234" spans="1:8" ht="54.95" customHeight="1" x14ac:dyDescent="0.25">
      <c r="A1234" s="73"/>
      <c r="B1234" s="73"/>
      <c r="C1234" s="73"/>
      <c r="D1234" s="73"/>
      <c r="E1234" s="73"/>
      <c r="F1234" s="73"/>
      <c r="G1234" s="43"/>
      <c r="H1234" s="42">
        <v>0</v>
      </c>
    </row>
    <row r="1235" spans="1:8" x14ac:dyDescent="0.25">
      <c r="A1235" s="64" t="s">
        <v>1271</v>
      </c>
      <c r="B1235" s="64" t="s">
        <v>1275</v>
      </c>
      <c r="C1235" s="64" t="s">
        <v>1276</v>
      </c>
      <c r="D1235" s="64" t="s">
        <v>1277</v>
      </c>
      <c r="E1235" s="64" t="s">
        <v>1244</v>
      </c>
      <c r="F1235" s="64" t="s">
        <v>1278</v>
      </c>
      <c r="G1235" s="42">
        <v>1200</v>
      </c>
      <c r="H1235" s="42">
        <v>0</v>
      </c>
    </row>
    <row r="1236" spans="1:8" x14ac:dyDescent="0.25">
      <c r="A1236" s="73"/>
      <c r="B1236" s="73"/>
      <c r="C1236" s="73"/>
      <c r="D1236" s="73"/>
      <c r="E1236" s="73"/>
      <c r="F1236" s="73"/>
      <c r="G1236" s="42">
        <v>0</v>
      </c>
      <c r="H1236" s="42">
        <v>0</v>
      </c>
    </row>
    <row r="1237" spans="1:8" x14ac:dyDescent="0.25">
      <c r="A1237" s="73"/>
      <c r="B1237" s="73"/>
      <c r="C1237" s="73"/>
      <c r="D1237" s="73"/>
      <c r="E1237" s="73"/>
      <c r="F1237" s="73"/>
      <c r="G1237" s="43"/>
      <c r="H1237" s="42">
        <v>0</v>
      </c>
    </row>
    <row r="1238" spans="1:8" x14ac:dyDescent="0.25">
      <c r="A1238" s="64" t="s">
        <v>1271</v>
      </c>
      <c r="B1238" s="64" t="s">
        <v>1279</v>
      </c>
      <c r="C1238" s="64" t="s">
        <v>1276</v>
      </c>
      <c r="D1238" s="64" t="s">
        <v>1277</v>
      </c>
      <c r="E1238" s="64" t="s">
        <v>1244</v>
      </c>
      <c r="F1238" s="64" t="s">
        <v>1278</v>
      </c>
      <c r="G1238" s="42">
        <v>0</v>
      </c>
      <c r="H1238" s="42">
        <v>0</v>
      </c>
    </row>
    <row r="1239" spans="1:8" x14ac:dyDescent="0.25">
      <c r="A1239" s="73"/>
      <c r="B1239" s="73"/>
      <c r="C1239" s="73"/>
      <c r="D1239" s="73"/>
      <c r="E1239" s="73"/>
      <c r="F1239" s="73"/>
      <c r="G1239" s="42">
        <v>0</v>
      </c>
      <c r="H1239" s="42">
        <v>0</v>
      </c>
    </row>
    <row r="1240" spans="1:8" x14ac:dyDescent="0.25">
      <c r="A1240" s="73"/>
      <c r="B1240" s="73"/>
      <c r="C1240" s="73"/>
      <c r="D1240" s="73"/>
      <c r="E1240" s="73"/>
      <c r="F1240" s="73"/>
      <c r="G1240" s="43"/>
      <c r="H1240" s="42">
        <v>0</v>
      </c>
    </row>
    <row r="1241" spans="1:8" x14ac:dyDescent="0.25">
      <c r="A1241" s="64" t="s">
        <v>1271</v>
      </c>
      <c r="B1241" s="64" t="s">
        <v>1280</v>
      </c>
      <c r="C1241" s="64" t="s">
        <v>1276</v>
      </c>
      <c r="D1241" s="64" t="s">
        <v>1277</v>
      </c>
      <c r="E1241" s="64" t="s">
        <v>1244</v>
      </c>
      <c r="F1241" s="64" t="s">
        <v>1278</v>
      </c>
      <c r="G1241" s="42">
        <v>0</v>
      </c>
      <c r="H1241" s="42">
        <v>0</v>
      </c>
    </row>
    <row r="1242" spans="1:8" x14ac:dyDescent="0.25">
      <c r="A1242" s="73"/>
      <c r="B1242" s="73"/>
      <c r="C1242" s="73"/>
      <c r="D1242" s="73"/>
      <c r="E1242" s="73"/>
      <c r="F1242" s="73"/>
      <c r="G1242" s="42">
        <v>0</v>
      </c>
      <c r="H1242" s="42">
        <v>0</v>
      </c>
    </row>
    <row r="1243" spans="1:8" x14ac:dyDescent="0.25">
      <c r="A1243" s="73"/>
      <c r="B1243" s="73"/>
      <c r="C1243" s="73"/>
      <c r="D1243" s="73"/>
      <c r="E1243" s="73"/>
      <c r="F1243" s="73"/>
      <c r="G1243" s="43"/>
      <c r="H1243" s="42">
        <v>0</v>
      </c>
    </row>
    <row r="1244" spans="1:8" x14ac:dyDescent="0.25">
      <c r="A1244" s="64" t="s">
        <v>1281</v>
      </c>
      <c r="B1244" s="64" t="s">
        <v>1282</v>
      </c>
      <c r="C1244" s="64" t="s">
        <v>1283</v>
      </c>
      <c r="D1244" s="64" t="s">
        <v>1284</v>
      </c>
      <c r="E1244" s="64" t="s">
        <v>1285</v>
      </c>
      <c r="F1244" s="76" t="s">
        <v>16</v>
      </c>
      <c r="G1244" s="42">
        <v>0</v>
      </c>
      <c r="H1244" s="42">
        <v>0</v>
      </c>
    </row>
    <row r="1245" spans="1:8" x14ac:dyDescent="0.25">
      <c r="A1245" s="73"/>
      <c r="B1245" s="64"/>
      <c r="C1245" s="64"/>
      <c r="D1245" s="64"/>
      <c r="E1245" s="73"/>
      <c r="F1245" s="73"/>
      <c r="G1245" s="42">
        <v>0</v>
      </c>
      <c r="H1245" s="42">
        <v>0</v>
      </c>
    </row>
    <row r="1246" spans="1:8" x14ac:dyDescent="0.25">
      <c r="A1246" s="73"/>
      <c r="B1246" s="64"/>
      <c r="C1246" s="64"/>
      <c r="D1246" s="64"/>
      <c r="E1246" s="73"/>
      <c r="F1246" s="73"/>
      <c r="G1246" s="43"/>
      <c r="H1246" s="42">
        <v>0</v>
      </c>
    </row>
    <row r="1247" spans="1:8" x14ac:dyDescent="0.25">
      <c r="A1247" s="64" t="s">
        <v>1281</v>
      </c>
      <c r="B1247" s="64" t="s">
        <v>1286</v>
      </c>
      <c r="C1247" s="64" t="s">
        <v>1283</v>
      </c>
      <c r="D1247" s="64" t="s">
        <v>1284</v>
      </c>
      <c r="E1247" s="64" t="s">
        <v>1285</v>
      </c>
      <c r="F1247" s="76" t="s">
        <v>16</v>
      </c>
      <c r="G1247" s="42">
        <v>0</v>
      </c>
      <c r="H1247" s="42">
        <v>0</v>
      </c>
    </row>
    <row r="1248" spans="1:8" x14ac:dyDescent="0.25">
      <c r="A1248" s="73"/>
      <c r="B1248" s="73"/>
      <c r="C1248" s="64"/>
      <c r="D1248" s="64"/>
      <c r="E1248" s="73"/>
      <c r="F1248" s="73"/>
      <c r="G1248" s="42">
        <v>0</v>
      </c>
      <c r="H1248" s="42">
        <v>0</v>
      </c>
    </row>
    <row r="1249" spans="1:8" x14ac:dyDescent="0.25">
      <c r="A1249" s="73"/>
      <c r="B1249" s="73"/>
      <c r="C1249" s="64"/>
      <c r="D1249" s="64"/>
      <c r="E1249" s="73"/>
      <c r="F1249" s="73"/>
      <c r="G1249" s="43"/>
      <c r="H1249" s="42">
        <v>0</v>
      </c>
    </row>
    <row r="1250" spans="1:8" x14ac:dyDescent="0.25">
      <c r="A1250" s="64" t="s">
        <v>1281</v>
      </c>
      <c r="B1250" s="64" t="s">
        <v>1287</v>
      </c>
      <c r="C1250" s="64" t="s">
        <v>1283</v>
      </c>
      <c r="D1250" s="64" t="s">
        <v>1288</v>
      </c>
      <c r="E1250" s="64" t="s">
        <v>1285</v>
      </c>
      <c r="F1250" s="76" t="s">
        <v>24</v>
      </c>
      <c r="G1250" s="42">
        <v>0</v>
      </c>
      <c r="H1250" s="42">
        <v>0</v>
      </c>
    </row>
    <row r="1251" spans="1:8" x14ac:dyDescent="0.25">
      <c r="A1251" s="73"/>
      <c r="B1251" s="73"/>
      <c r="C1251" s="64"/>
      <c r="D1251" s="64"/>
      <c r="E1251" s="73"/>
      <c r="F1251" s="73"/>
      <c r="G1251" s="42">
        <v>0</v>
      </c>
      <c r="H1251" s="42">
        <v>0</v>
      </c>
    </row>
    <row r="1252" spans="1:8" x14ac:dyDescent="0.25">
      <c r="A1252" s="73"/>
      <c r="B1252" s="73"/>
      <c r="C1252" s="64"/>
      <c r="D1252" s="64"/>
      <c r="E1252" s="73"/>
      <c r="F1252" s="73"/>
      <c r="G1252" s="43"/>
      <c r="H1252" s="42">
        <v>0</v>
      </c>
    </row>
    <row r="1253" spans="1:8" x14ac:dyDescent="0.25">
      <c r="A1253" s="64" t="s">
        <v>1281</v>
      </c>
      <c r="B1253" s="64" t="s">
        <v>1289</v>
      </c>
      <c r="C1253" s="64" t="s">
        <v>1283</v>
      </c>
      <c r="D1253" s="64" t="s">
        <v>1288</v>
      </c>
      <c r="E1253" s="64" t="s">
        <v>1285</v>
      </c>
      <c r="F1253" s="76" t="s">
        <v>24</v>
      </c>
      <c r="G1253" s="42">
        <v>0</v>
      </c>
      <c r="H1253" s="42">
        <v>0</v>
      </c>
    </row>
    <row r="1254" spans="1:8" x14ac:dyDescent="0.25">
      <c r="A1254" s="73"/>
      <c r="B1254" s="64"/>
      <c r="C1254" s="64"/>
      <c r="D1254" s="64"/>
      <c r="E1254" s="64"/>
      <c r="F1254" s="73"/>
      <c r="G1254" s="42">
        <v>0</v>
      </c>
      <c r="H1254" s="42">
        <v>0</v>
      </c>
    </row>
    <row r="1255" spans="1:8" x14ac:dyDescent="0.25">
      <c r="A1255" s="73"/>
      <c r="B1255" s="64"/>
      <c r="C1255" s="64"/>
      <c r="D1255" s="64"/>
      <c r="E1255" s="64"/>
      <c r="F1255" s="73"/>
      <c r="G1255" s="43"/>
      <c r="H1255" s="42">
        <v>0</v>
      </c>
    </row>
    <row r="1256" spans="1:8" x14ac:dyDescent="0.25">
      <c r="A1256" s="64" t="s">
        <v>1281</v>
      </c>
      <c r="B1256" s="64" t="s">
        <v>1290</v>
      </c>
      <c r="C1256" s="64" t="s">
        <v>1283</v>
      </c>
      <c r="D1256" s="64" t="s">
        <v>1288</v>
      </c>
      <c r="E1256" s="64" t="s">
        <v>1285</v>
      </c>
      <c r="F1256" s="76" t="s">
        <v>24</v>
      </c>
      <c r="G1256" s="42">
        <v>1602.4</v>
      </c>
      <c r="H1256" s="42">
        <v>0</v>
      </c>
    </row>
    <row r="1257" spans="1:8" x14ac:dyDescent="0.25">
      <c r="A1257" s="73"/>
      <c r="B1257" s="64"/>
      <c r="C1257" s="64"/>
      <c r="D1257" s="64"/>
      <c r="E1257" s="64"/>
      <c r="F1257" s="73"/>
      <c r="G1257" s="42"/>
      <c r="H1257" s="42">
        <v>0</v>
      </c>
    </row>
    <row r="1258" spans="1:8" x14ac:dyDescent="0.25">
      <c r="A1258" s="73"/>
      <c r="B1258" s="64"/>
      <c r="C1258" s="64"/>
      <c r="D1258" s="64"/>
      <c r="E1258" s="64"/>
      <c r="F1258" s="73"/>
      <c r="G1258" s="43"/>
      <c r="H1258" s="42">
        <v>0</v>
      </c>
    </row>
    <row r="1259" spans="1:8" x14ac:dyDescent="0.25">
      <c r="A1259" s="64" t="s">
        <v>1705</v>
      </c>
      <c r="B1259" s="64" t="s">
        <v>1291</v>
      </c>
      <c r="C1259" s="64" t="s">
        <v>1283</v>
      </c>
      <c r="D1259" s="64" t="s">
        <v>1288</v>
      </c>
      <c r="E1259" s="64" t="s">
        <v>1285</v>
      </c>
      <c r="F1259" s="76" t="s">
        <v>24</v>
      </c>
      <c r="G1259" s="42">
        <v>0</v>
      </c>
      <c r="H1259" s="42">
        <v>0</v>
      </c>
    </row>
    <row r="1260" spans="1:8" x14ac:dyDescent="0.25">
      <c r="A1260" s="73"/>
      <c r="B1260" s="64"/>
      <c r="C1260" s="64"/>
      <c r="D1260" s="64"/>
      <c r="E1260" s="64"/>
      <c r="F1260" s="73"/>
      <c r="G1260" s="42">
        <v>0</v>
      </c>
      <c r="H1260" s="42">
        <v>0</v>
      </c>
    </row>
    <row r="1261" spans="1:8" x14ac:dyDescent="0.25">
      <c r="A1261" s="73"/>
      <c r="B1261" s="64"/>
      <c r="C1261" s="64"/>
      <c r="D1261" s="64"/>
      <c r="E1261" s="64"/>
      <c r="F1261" s="73"/>
      <c r="G1261" s="43"/>
      <c r="H1261" s="42">
        <v>0</v>
      </c>
    </row>
    <row r="1262" spans="1:8" x14ac:dyDescent="0.25">
      <c r="A1262" s="64" t="s">
        <v>1281</v>
      </c>
      <c r="B1262" s="64" t="s">
        <v>1087</v>
      </c>
      <c r="C1262" s="64" t="s">
        <v>1283</v>
      </c>
      <c r="D1262" s="64" t="s">
        <v>1292</v>
      </c>
      <c r="E1262" s="73" t="s">
        <v>1285</v>
      </c>
      <c r="F1262" s="76" t="s">
        <v>460</v>
      </c>
      <c r="G1262" s="42">
        <v>0</v>
      </c>
      <c r="H1262" s="42">
        <v>0</v>
      </c>
    </row>
    <row r="1263" spans="1:8" x14ac:dyDescent="0.25">
      <c r="A1263" s="73"/>
      <c r="B1263" s="64"/>
      <c r="C1263" s="64"/>
      <c r="D1263" s="64"/>
      <c r="E1263" s="73"/>
      <c r="F1263" s="73"/>
      <c r="G1263" s="42">
        <v>0</v>
      </c>
      <c r="H1263" s="42">
        <v>0</v>
      </c>
    </row>
    <row r="1264" spans="1:8" x14ac:dyDescent="0.25">
      <c r="A1264" s="73"/>
      <c r="B1264" s="64"/>
      <c r="C1264" s="64"/>
      <c r="D1264" s="64"/>
      <c r="E1264" s="73"/>
      <c r="F1264" s="73"/>
      <c r="G1264" s="43"/>
      <c r="H1264" s="42">
        <v>0</v>
      </c>
    </row>
    <row r="1265" spans="1:8" x14ac:dyDescent="0.25">
      <c r="A1265" s="64" t="s">
        <v>1281</v>
      </c>
      <c r="B1265" s="64" t="s">
        <v>1087</v>
      </c>
      <c r="C1265" s="64" t="s">
        <v>1283</v>
      </c>
      <c r="D1265" s="64" t="s">
        <v>1293</v>
      </c>
      <c r="E1265" s="64" t="s">
        <v>1285</v>
      </c>
      <c r="F1265" s="76" t="s">
        <v>484</v>
      </c>
      <c r="G1265" s="42">
        <v>0</v>
      </c>
      <c r="H1265" s="42">
        <v>0</v>
      </c>
    </row>
    <row r="1266" spans="1:8" x14ac:dyDescent="0.25">
      <c r="A1266" s="73"/>
      <c r="B1266" s="64"/>
      <c r="C1266" s="64"/>
      <c r="D1266" s="64"/>
      <c r="E1266" s="64"/>
      <c r="F1266" s="73"/>
      <c r="G1266" s="42">
        <v>0</v>
      </c>
      <c r="H1266" s="42">
        <v>0</v>
      </c>
    </row>
    <row r="1267" spans="1:8" x14ac:dyDescent="0.25">
      <c r="A1267" s="73"/>
      <c r="B1267" s="64"/>
      <c r="C1267" s="64"/>
      <c r="D1267" s="64"/>
      <c r="E1267" s="64"/>
      <c r="F1267" s="73"/>
      <c r="G1267" s="43"/>
      <c r="H1267" s="42">
        <v>0</v>
      </c>
    </row>
    <row r="1268" spans="1:8" x14ac:dyDescent="0.25">
      <c r="A1268" s="64" t="s">
        <v>1281</v>
      </c>
      <c r="B1268" s="64" t="s">
        <v>736</v>
      </c>
      <c r="C1268" s="64" t="s">
        <v>652</v>
      </c>
      <c r="D1268" s="64" t="s">
        <v>1009</v>
      </c>
      <c r="E1268" s="64" t="s">
        <v>1285</v>
      </c>
      <c r="F1268" s="76" t="s">
        <v>1239</v>
      </c>
      <c r="G1268" s="42">
        <v>0</v>
      </c>
      <c r="H1268" s="42">
        <v>0</v>
      </c>
    </row>
    <row r="1269" spans="1:8" x14ac:dyDescent="0.25">
      <c r="A1269" s="73"/>
      <c r="B1269" s="73"/>
      <c r="C1269" s="73"/>
      <c r="D1269" s="73"/>
      <c r="E1269" s="64"/>
      <c r="F1269" s="73"/>
      <c r="G1269" s="42">
        <v>0</v>
      </c>
      <c r="H1269" s="42">
        <v>0</v>
      </c>
    </row>
    <row r="1270" spans="1:8" x14ac:dyDescent="0.25">
      <c r="A1270" s="73"/>
      <c r="B1270" s="73"/>
      <c r="C1270" s="73"/>
      <c r="D1270" s="73"/>
      <c r="E1270" s="64"/>
      <c r="F1270" s="73"/>
      <c r="G1270" s="43"/>
      <c r="H1270" s="42">
        <v>0</v>
      </c>
    </row>
    <row r="1271" spans="1:8" ht="20.100000000000001" customHeight="1" x14ac:dyDescent="0.25">
      <c r="A1271" s="64" t="s">
        <v>1281</v>
      </c>
      <c r="B1271" s="64" t="s">
        <v>1294</v>
      </c>
      <c r="C1271" s="64" t="s">
        <v>1295</v>
      </c>
      <c r="D1271" s="64" t="s">
        <v>1296</v>
      </c>
      <c r="E1271" s="64" t="s">
        <v>1285</v>
      </c>
      <c r="F1271" s="76" t="s">
        <v>1297</v>
      </c>
      <c r="G1271" s="42">
        <v>0</v>
      </c>
      <c r="H1271" s="56"/>
    </row>
    <row r="1272" spans="1:8" ht="20.100000000000001" customHeight="1" x14ac:dyDescent="0.25">
      <c r="A1272" s="73"/>
      <c r="B1272" s="64"/>
      <c r="C1272" s="64"/>
      <c r="D1272" s="64"/>
      <c r="E1272" s="64"/>
      <c r="F1272" s="73"/>
      <c r="G1272" s="42">
        <v>0</v>
      </c>
      <c r="H1272" s="56"/>
    </row>
    <row r="1273" spans="1:8" ht="20.100000000000001" customHeight="1" x14ac:dyDescent="0.25">
      <c r="A1273" s="73"/>
      <c r="B1273" s="64"/>
      <c r="C1273" s="64"/>
      <c r="D1273" s="64"/>
      <c r="E1273" s="64"/>
      <c r="F1273" s="73"/>
      <c r="G1273" s="43"/>
      <c r="H1273" s="56"/>
    </row>
    <row r="1274" spans="1:8" ht="24.95" customHeight="1" x14ac:dyDescent="0.25">
      <c r="A1274" s="64" t="s">
        <v>1281</v>
      </c>
      <c r="B1274" s="64" t="s">
        <v>1298</v>
      </c>
      <c r="C1274" s="64" t="s">
        <v>1295</v>
      </c>
      <c r="D1274" s="64" t="s">
        <v>1299</v>
      </c>
      <c r="E1274" s="64" t="s">
        <v>1285</v>
      </c>
      <c r="F1274" s="76" t="s">
        <v>1300</v>
      </c>
      <c r="G1274" s="42">
        <v>0</v>
      </c>
      <c r="H1274" s="56"/>
    </row>
    <row r="1275" spans="1:8" ht="24.95" customHeight="1" x14ac:dyDescent="0.25">
      <c r="A1275" s="73"/>
      <c r="B1275" s="64"/>
      <c r="C1275" s="64"/>
      <c r="D1275" s="64"/>
      <c r="E1275" s="64"/>
      <c r="F1275" s="73"/>
      <c r="G1275" s="42">
        <v>0</v>
      </c>
      <c r="H1275" s="56"/>
    </row>
    <row r="1276" spans="1:8" ht="24.95" customHeight="1" x14ac:dyDescent="0.25">
      <c r="A1276" s="73"/>
      <c r="B1276" s="64"/>
      <c r="C1276" s="64"/>
      <c r="D1276" s="64"/>
      <c r="E1276" s="64"/>
      <c r="F1276" s="73"/>
      <c r="G1276" s="43"/>
      <c r="H1276" s="56"/>
    </row>
    <row r="1277" spans="1:8" ht="24.95" customHeight="1" x14ac:dyDescent="0.25">
      <c r="A1277" s="64" t="s">
        <v>1281</v>
      </c>
      <c r="B1277" s="64" t="s">
        <v>1301</v>
      </c>
      <c r="C1277" s="64" t="s">
        <v>1302</v>
      </c>
      <c r="D1277" s="64" t="s">
        <v>1303</v>
      </c>
      <c r="E1277" s="64" t="s">
        <v>1285</v>
      </c>
      <c r="F1277" s="76" t="s">
        <v>37</v>
      </c>
      <c r="G1277" s="42">
        <v>0</v>
      </c>
      <c r="H1277" s="42">
        <v>0</v>
      </c>
    </row>
    <row r="1278" spans="1:8" ht="24.95" customHeight="1" x14ac:dyDescent="0.25">
      <c r="A1278" s="73"/>
      <c r="B1278" s="64"/>
      <c r="C1278" s="64"/>
      <c r="D1278" s="64"/>
      <c r="E1278" s="64"/>
      <c r="F1278" s="73"/>
      <c r="G1278" s="42">
        <v>0</v>
      </c>
      <c r="H1278" s="42">
        <v>0</v>
      </c>
    </row>
    <row r="1279" spans="1:8" ht="24.95" customHeight="1" x14ac:dyDescent="0.25">
      <c r="A1279" s="73"/>
      <c r="B1279" s="64"/>
      <c r="C1279" s="64"/>
      <c r="D1279" s="64"/>
      <c r="E1279" s="64"/>
      <c r="F1279" s="73"/>
      <c r="G1279" s="43"/>
      <c r="H1279" s="42">
        <v>0</v>
      </c>
    </row>
    <row r="1280" spans="1:8" ht="20.100000000000001" customHeight="1" x14ac:dyDescent="0.25">
      <c r="A1280" s="64" t="s">
        <v>1705</v>
      </c>
      <c r="B1280" s="64" t="s">
        <v>1087</v>
      </c>
      <c r="C1280" s="64" t="s">
        <v>487</v>
      </c>
      <c r="D1280" s="64" t="s">
        <v>1304</v>
      </c>
      <c r="E1280" s="64" t="s">
        <v>1285</v>
      </c>
      <c r="F1280" s="76" t="s">
        <v>41</v>
      </c>
      <c r="G1280" s="42">
        <v>0</v>
      </c>
      <c r="H1280" s="42">
        <v>0</v>
      </c>
    </row>
    <row r="1281" spans="1:8" ht="20.100000000000001" customHeight="1" x14ac:dyDescent="0.25">
      <c r="A1281" s="73"/>
      <c r="B1281" s="64"/>
      <c r="C1281" s="64"/>
      <c r="D1281" s="64"/>
      <c r="E1281" s="64"/>
      <c r="F1281" s="73"/>
      <c r="G1281" s="42">
        <v>0</v>
      </c>
      <c r="H1281" s="42">
        <v>0</v>
      </c>
    </row>
    <row r="1282" spans="1:8" ht="20.100000000000001" customHeight="1" x14ac:dyDescent="0.25">
      <c r="A1282" s="73"/>
      <c r="B1282" s="64"/>
      <c r="C1282" s="64"/>
      <c r="D1282" s="64"/>
      <c r="E1282" s="64"/>
      <c r="F1282" s="73"/>
      <c r="G1282" s="43"/>
      <c r="H1282" s="42">
        <v>0</v>
      </c>
    </row>
    <row r="1283" spans="1:8" x14ac:dyDescent="0.25">
      <c r="A1283" s="64" t="s">
        <v>1281</v>
      </c>
      <c r="B1283" s="64" t="s">
        <v>1305</v>
      </c>
      <c r="C1283" s="64" t="s">
        <v>920</v>
      </c>
      <c r="D1283" s="64" t="s">
        <v>1306</v>
      </c>
      <c r="E1283" s="64" t="s">
        <v>1285</v>
      </c>
      <c r="F1283" s="76" t="s">
        <v>1307</v>
      </c>
      <c r="G1283" s="42">
        <v>0</v>
      </c>
      <c r="H1283" s="42">
        <v>0</v>
      </c>
    </row>
    <row r="1284" spans="1:8" x14ac:dyDescent="0.25">
      <c r="A1284" s="73"/>
      <c r="B1284" s="64"/>
      <c r="C1284" s="64"/>
      <c r="D1284" s="64"/>
      <c r="E1284" s="64"/>
      <c r="F1284" s="73"/>
      <c r="G1284" s="42">
        <v>0</v>
      </c>
      <c r="H1284" s="42">
        <v>0</v>
      </c>
    </row>
    <row r="1285" spans="1:8" x14ac:dyDescent="0.25">
      <c r="A1285" s="73"/>
      <c r="B1285" s="64"/>
      <c r="C1285" s="64"/>
      <c r="D1285" s="64"/>
      <c r="E1285" s="64"/>
      <c r="F1285" s="73"/>
      <c r="G1285" s="43"/>
      <c r="H1285" s="42">
        <v>0</v>
      </c>
    </row>
    <row r="1286" spans="1:8" x14ac:dyDescent="0.25">
      <c r="A1286" s="64" t="s">
        <v>1281</v>
      </c>
      <c r="B1286" s="64" t="s">
        <v>1308</v>
      </c>
      <c r="C1286" s="64" t="s">
        <v>920</v>
      </c>
      <c r="D1286" s="64" t="s">
        <v>1309</v>
      </c>
      <c r="E1286" s="64" t="s">
        <v>1285</v>
      </c>
      <c r="F1286" s="76" t="s">
        <v>1075</v>
      </c>
      <c r="G1286" s="42">
        <v>0</v>
      </c>
      <c r="H1286" s="42">
        <v>0</v>
      </c>
    </row>
    <row r="1287" spans="1:8" x14ac:dyDescent="0.25">
      <c r="A1287" s="73"/>
      <c r="B1287" s="64"/>
      <c r="C1287" s="64"/>
      <c r="D1287" s="64"/>
      <c r="E1287" s="64"/>
      <c r="F1287" s="73"/>
      <c r="G1287" s="42">
        <v>0</v>
      </c>
      <c r="H1287" s="42">
        <v>0</v>
      </c>
    </row>
    <row r="1288" spans="1:8" x14ac:dyDescent="0.25">
      <c r="A1288" s="73"/>
      <c r="B1288" s="64"/>
      <c r="C1288" s="64"/>
      <c r="D1288" s="64"/>
      <c r="E1288" s="64"/>
      <c r="F1288" s="73"/>
      <c r="G1288" s="43"/>
      <c r="H1288" s="42">
        <v>0</v>
      </c>
    </row>
    <row r="1289" spans="1:8" ht="24.95" customHeight="1" x14ac:dyDescent="0.25">
      <c r="A1289" s="64" t="s">
        <v>1281</v>
      </c>
      <c r="B1289" s="64" t="s">
        <v>1310</v>
      </c>
      <c r="C1289" s="64" t="s">
        <v>920</v>
      </c>
      <c r="D1289" s="64" t="s">
        <v>1311</v>
      </c>
      <c r="E1289" s="64" t="s">
        <v>1285</v>
      </c>
      <c r="F1289" s="76" t="s">
        <v>491</v>
      </c>
      <c r="G1289" s="42">
        <v>0</v>
      </c>
      <c r="H1289" s="42">
        <v>0</v>
      </c>
    </row>
    <row r="1290" spans="1:8" ht="24.95" customHeight="1" x14ac:dyDescent="0.25">
      <c r="A1290" s="73"/>
      <c r="B1290" s="64"/>
      <c r="C1290" s="64"/>
      <c r="D1290" s="64"/>
      <c r="E1290" s="64"/>
      <c r="F1290" s="73"/>
      <c r="G1290" s="42">
        <v>0</v>
      </c>
      <c r="H1290" s="42">
        <v>0</v>
      </c>
    </row>
    <row r="1291" spans="1:8" ht="24.95" customHeight="1" x14ac:dyDescent="0.25">
      <c r="A1291" s="73"/>
      <c r="B1291" s="64"/>
      <c r="C1291" s="64"/>
      <c r="D1291" s="64"/>
      <c r="E1291" s="64"/>
      <c r="F1291" s="73"/>
      <c r="G1291" s="43"/>
      <c r="H1291" s="42">
        <v>0</v>
      </c>
    </row>
    <row r="1292" spans="1:8" x14ac:dyDescent="0.25">
      <c r="A1292" s="64" t="s">
        <v>1312</v>
      </c>
      <c r="B1292" s="71" t="s">
        <v>1313</v>
      </c>
      <c r="C1292" s="64" t="s">
        <v>920</v>
      </c>
      <c r="D1292" s="64" t="s">
        <v>58</v>
      </c>
      <c r="E1292" s="73" t="s">
        <v>1693</v>
      </c>
      <c r="F1292" s="64" t="s">
        <v>1314</v>
      </c>
      <c r="G1292" s="57">
        <v>0</v>
      </c>
      <c r="H1292" s="58">
        <v>0</v>
      </c>
    </row>
    <row r="1293" spans="1:8" x14ac:dyDescent="0.25">
      <c r="A1293" s="64"/>
      <c r="B1293" s="71"/>
      <c r="C1293" s="64"/>
      <c r="D1293" s="64"/>
      <c r="E1293" s="73"/>
      <c r="F1293" s="64"/>
      <c r="G1293" s="58">
        <v>0</v>
      </c>
      <c r="H1293" s="58">
        <v>0</v>
      </c>
    </row>
    <row r="1294" spans="1:8" x14ac:dyDescent="0.25">
      <c r="A1294" s="64"/>
      <c r="B1294" s="71"/>
      <c r="C1294" s="64"/>
      <c r="D1294" s="64"/>
      <c r="E1294" s="73"/>
      <c r="F1294" s="64"/>
      <c r="G1294" s="43"/>
      <c r="H1294" s="58">
        <v>0</v>
      </c>
    </row>
    <row r="1295" spans="1:8" x14ac:dyDescent="0.25">
      <c r="A1295" s="64" t="s">
        <v>1315</v>
      </c>
      <c r="B1295" s="71" t="s">
        <v>1316</v>
      </c>
      <c r="C1295" s="64" t="s">
        <v>1317</v>
      </c>
      <c r="D1295" s="64" t="s">
        <v>1318</v>
      </c>
      <c r="E1295" s="73" t="s">
        <v>1693</v>
      </c>
      <c r="F1295" s="64" t="s">
        <v>180</v>
      </c>
      <c r="G1295" s="57">
        <v>0</v>
      </c>
      <c r="H1295" s="58">
        <v>0</v>
      </c>
    </row>
    <row r="1296" spans="1:8" x14ac:dyDescent="0.25">
      <c r="A1296" s="64"/>
      <c r="B1296" s="71"/>
      <c r="C1296" s="64"/>
      <c r="D1296" s="64"/>
      <c r="E1296" s="73"/>
      <c r="F1296" s="64"/>
      <c r="G1296" s="58">
        <v>0</v>
      </c>
      <c r="H1296" s="58">
        <v>0</v>
      </c>
    </row>
    <row r="1297" spans="1:8" x14ac:dyDescent="0.25">
      <c r="A1297" s="64"/>
      <c r="B1297" s="71"/>
      <c r="C1297" s="64"/>
      <c r="D1297" s="64"/>
      <c r="E1297" s="73"/>
      <c r="F1297" s="64"/>
      <c r="G1297" s="43"/>
      <c r="H1297" s="58">
        <v>0</v>
      </c>
    </row>
    <row r="1298" spans="1:8" x14ac:dyDescent="0.25">
      <c r="A1298" s="64" t="s">
        <v>1315</v>
      </c>
      <c r="B1298" s="64" t="s">
        <v>1319</v>
      </c>
      <c r="C1298" s="64" t="s">
        <v>1320</v>
      </c>
      <c r="D1298" s="64" t="s">
        <v>1321</v>
      </c>
      <c r="E1298" s="73" t="s">
        <v>1693</v>
      </c>
      <c r="F1298" s="64" t="s">
        <v>1322</v>
      </c>
      <c r="G1298" s="57">
        <v>0</v>
      </c>
      <c r="H1298" s="58">
        <v>0</v>
      </c>
    </row>
    <row r="1299" spans="1:8" x14ac:dyDescent="0.25">
      <c r="A1299" s="64"/>
      <c r="B1299" s="64"/>
      <c r="C1299" s="64"/>
      <c r="D1299" s="73"/>
      <c r="E1299" s="73"/>
      <c r="F1299" s="64"/>
      <c r="G1299" s="58">
        <v>0</v>
      </c>
      <c r="H1299" s="58">
        <v>0</v>
      </c>
    </row>
    <row r="1300" spans="1:8" x14ac:dyDescent="0.25">
      <c r="A1300" s="64"/>
      <c r="B1300" s="64"/>
      <c r="C1300" s="64"/>
      <c r="D1300" s="73"/>
      <c r="E1300" s="73"/>
      <c r="F1300" s="64"/>
      <c r="G1300" s="43"/>
      <c r="H1300" s="58">
        <v>0</v>
      </c>
    </row>
    <row r="1301" spans="1:8" x14ac:dyDescent="0.25">
      <c r="A1301" s="64" t="s">
        <v>1323</v>
      </c>
      <c r="B1301" s="64" t="s">
        <v>1324</v>
      </c>
      <c r="C1301" s="64" t="s">
        <v>920</v>
      </c>
      <c r="D1301" s="64" t="s">
        <v>1013</v>
      </c>
      <c r="E1301" s="73" t="s">
        <v>1693</v>
      </c>
      <c r="F1301" s="64" t="s">
        <v>1325</v>
      </c>
      <c r="G1301" s="57">
        <v>0</v>
      </c>
      <c r="H1301" s="58">
        <v>6487</v>
      </c>
    </row>
    <row r="1302" spans="1:8" x14ac:dyDescent="0.25">
      <c r="A1302" s="64"/>
      <c r="B1302" s="64"/>
      <c r="C1302" s="64"/>
      <c r="D1302" s="64"/>
      <c r="E1302" s="73"/>
      <c r="F1302" s="64"/>
      <c r="G1302" s="58">
        <v>0</v>
      </c>
      <c r="H1302" s="58">
        <v>0</v>
      </c>
    </row>
    <row r="1303" spans="1:8" x14ac:dyDescent="0.25">
      <c r="A1303" s="64"/>
      <c r="B1303" s="64"/>
      <c r="C1303" s="64"/>
      <c r="D1303" s="64"/>
      <c r="E1303" s="73"/>
      <c r="F1303" s="64"/>
      <c r="G1303" s="43"/>
      <c r="H1303" s="58">
        <v>0</v>
      </c>
    </row>
    <row r="1304" spans="1:8" ht="24.95" customHeight="1" x14ac:dyDescent="0.25">
      <c r="A1304" s="64" t="s">
        <v>1326</v>
      </c>
      <c r="B1304" s="64" t="s">
        <v>1327</v>
      </c>
      <c r="C1304" s="64" t="s">
        <v>1328</v>
      </c>
      <c r="D1304" s="64" t="s">
        <v>1329</v>
      </c>
      <c r="E1304" s="73" t="s">
        <v>1693</v>
      </c>
      <c r="F1304" s="64" t="s">
        <v>1330</v>
      </c>
      <c r="G1304" s="57">
        <v>2597</v>
      </c>
      <c r="H1304" s="58">
        <v>2218</v>
      </c>
    </row>
    <row r="1305" spans="1:8" ht="24.95" customHeight="1" x14ac:dyDescent="0.25">
      <c r="A1305" s="64"/>
      <c r="B1305" s="64"/>
      <c r="C1305" s="64"/>
      <c r="D1305" s="64"/>
      <c r="E1305" s="73"/>
      <c r="F1305" s="64"/>
      <c r="G1305" s="58">
        <v>1800</v>
      </c>
      <c r="H1305" s="58">
        <v>0</v>
      </c>
    </row>
    <row r="1306" spans="1:8" ht="24.95" customHeight="1" x14ac:dyDescent="0.25">
      <c r="A1306" s="64"/>
      <c r="B1306" s="64"/>
      <c r="C1306" s="64"/>
      <c r="D1306" s="64"/>
      <c r="E1306" s="73"/>
      <c r="F1306" s="64"/>
      <c r="G1306" s="43"/>
      <c r="H1306" s="58">
        <v>0</v>
      </c>
    </row>
    <row r="1307" spans="1:8" x14ac:dyDescent="0.25">
      <c r="A1307" s="64" t="s">
        <v>1331</v>
      </c>
      <c r="B1307" s="64" t="s">
        <v>1324</v>
      </c>
      <c r="C1307" s="64" t="s">
        <v>920</v>
      </c>
      <c r="D1307" s="64" t="s">
        <v>1332</v>
      </c>
      <c r="E1307" s="73" t="s">
        <v>1693</v>
      </c>
      <c r="F1307" s="64" t="s">
        <v>969</v>
      </c>
      <c r="G1307" s="57">
        <v>2023</v>
      </c>
      <c r="H1307" s="58">
        <v>3566</v>
      </c>
    </row>
    <row r="1308" spans="1:8" x14ac:dyDescent="0.25">
      <c r="A1308" s="64"/>
      <c r="B1308" s="64"/>
      <c r="C1308" s="64"/>
      <c r="D1308" s="64"/>
      <c r="E1308" s="73"/>
      <c r="F1308" s="64"/>
      <c r="G1308" s="58">
        <v>1321</v>
      </c>
      <c r="H1308" s="58">
        <v>0</v>
      </c>
    </row>
    <row r="1309" spans="1:8" x14ac:dyDescent="0.25">
      <c r="A1309" s="64"/>
      <c r="B1309" s="64"/>
      <c r="C1309" s="64"/>
      <c r="D1309" s="64"/>
      <c r="E1309" s="73"/>
      <c r="F1309" s="64"/>
      <c r="G1309" s="43"/>
      <c r="H1309" s="58">
        <v>0</v>
      </c>
    </row>
    <row r="1310" spans="1:8" x14ac:dyDescent="0.25">
      <c r="A1310" s="64" t="s">
        <v>1333</v>
      </c>
      <c r="B1310" s="64" t="s">
        <v>1334</v>
      </c>
      <c r="C1310" s="64" t="s">
        <v>1335</v>
      </c>
      <c r="D1310" s="64" t="s">
        <v>1336</v>
      </c>
      <c r="E1310" s="73" t="s">
        <v>1693</v>
      </c>
      <c r="F1310" s="64" t="s">
        <v>67</v>
      </c>
      <c r="G1310" s="57">
        <v>0</v>
      </c>
      <c r="H1310" s="58">
        <v>0</v>
      </c>
    </row>
    <row r="1311" spans="1:8" x14ac:dyDescent="0.25">
      <c r="A1311" s="64"/>
      <c r="B1311" s="64"/>
      <c r="C1311" s="64"/>
      <c r="D1311" s="64"/>
      <c r="E1311" s="73"/>
      <c r="F1311" s="64"/>
      <c r="G1311" s="58">
        <v>0</v>
      </c>
      <c r="H1311" s="58">
        <v>0</v>
      </c>
    </row>
    <row r="1312" spans="1:8" x14ac:dyDescent="0.25">
      <c r="A1312" s="64"/>
      <c r="B1312" s="64"/>
      <c r="C1312" s="64"/>
      <c r="D1312" s="64"/>
      <c r="E1312" s="73"/>
      <c r="F1312" s="64"/>
      <c r="G1312" s="43"/>
      <c r="H1312" s="58">
        <v>0</v>
      </c>
    </row>
    <row r="1313" spans="1:8" x14ac:dyDescent="0.25">
      <c r="A1313" s="64" t="s">
        <v>1337</v>
      </c>
      <c r="B1313" s="64" t="s">
        <v>1338</v>
      </c>
      <c r="C1313" s="64" t="s">
        <v>1335</v>
      </c>
      <c r="D1313" s="64" t="s">
        <v>1336</v>
      </c>
      <c r="E1313" s="73" t="s">
        <v>1693</v>
      </c>
      <c r="F1313" s="64" t="s">
        <v>67</v>
      </c>
      <c r="G1313" s="57">
        <v>0</v>
      </c>
      <c r="H1313" s="58">
        <v>0</v>
      </c>
    </row>
    <row r="1314" spans="1:8" x14ac:dyDescent="0.25">
      <c r="A1314" s="64"/>
      <c r="B1314" s="64"/>
      <c r="C1314" s="64"/>
      <c r="D1314" s="64"/>
      <c r="E1314" s="73"/>
      <c r="F1314" s="64"/>
      <c r="G1314" s="58">
        <v>0</v>
      </c>
      <c r="H1314" s="58">
        <v>0</v>
      </c>
    </row>
    <row r="1315" spans="1:8" x14ac:dyDescent="0.25">
      <c r="A1315" s="64"/>
      <c r="B1315" s="64"/>
      <c r="C1315" s="64"/>
      <c r="D1315" s="64"/>
      <c r="E1315" s="73"/>
      <c r="F1315" s="64"/>
      <c r="G1315" s="43"/>
      <c r="H1315" s="58">
        <v>0</v>
      </c>
    </row>
    <row r="1316" spans="1:8" x14ac:dyDescent="0.25">
      <c r="A1316" s="64" t="s">
        <v>1315</v>
      </c>
      <c r="B1316" s="64" t="s">
        <v>1339</v>
      </c>
      <c r="C1316" s="64" t="s">
        <v>1335</v>
      </c>
      <c r="D1316" s="64" t="s">
        <v>1336</v>
      </c>
      <c r="E1316" s="73" t="s">
        <v>1693</v>
      </c>
      <c r="F1316" s="64" t="s">
        <v>67</v>
      </c>
      <c r="G1316" s="57">
        <v>0</v>
      </c>
      <c r="H1316" s="58">
        <v>0</v>
      </c>
    </row>
    <row r="1317" spans="1:8" x14ac:dyDescent="0.25">
      <c r="A1317" s="64"/>
      <c r="B1317" s="64"/>
      <c r="C1317" s="64"/>
      <c r="D1317" s="64"/>
      <c r="E1317" s="73"/>
      <c r="F1317" s="64"/>
      <c r="G1317" s="58">
        <v>0</v>
      </c>
      <c r="H1317" s="58">
        <v>0</v>
      </c>
    </row>
    <row r="1318" spans="1:8" x14ac:dyDescent="0.25">
      <c r="A1318" s="64"/>
      <c r="B1318" s="64"/>
      <c r="C1318" s="64"/>
      <c r="D1318" s="64"/>
      <c r="E1318" s="73"/>
      <c r="F1318" s="64"/>
      <c r="G1318" s="43"/>
      <c r="H1318" s="58">
        <v>0</v>
      </c>
    </row>
    <row r="1319" spans="1:8" x14ac:dyDescent="0.25">
      <c r="A1319" s="64" t="s">
        <v>1340</v>
      </c>
      <c r="B1319" s="64" t="s">
        <v>1324</v>
      </c>
      <c r="C1319" s="64" t="s">
        <v>920</v>
      </c>
      <c r="D1319" s="64" t="s">
        <v>1013</v>
      </c>
      <c r="E1319" s="73" t="s">
        <v>1693</v>
      </c>
      <c r="F1319" s="64" t="s">
        <v>1325</v>
      </c>
      <c r="G1319" s="57">
        <v>2380</v>
      </c>
      <c r="H1319" s="58">
        <v>0</v>
      </c>
    </row>
    <row r="1320" spans="1:8" x14ac:dyDescent="0.25">
      <c r="A1320" s="64"/>
      <c r="B1320" s="64"/>
      <c r="C1320" s="64"/>
      <c r="D1320" s="64"/>
      <c r="E1320" s="73"/>
      <c r="F1320" s="64"/>
      <c r="G1320" s="58">
        <v>660</v>
      </c>
      <c r="H1320" s="58">
        <v>0</v>
      </c>
    </row>
    <row r="1321" spans="1:8" x14ac:dyDescent="0.25">
      <c r="A1321" s="64"/>
      <c r="B1321" s="64"/>
      <c r="C1321" s="64"/>
      <c r="D1321" s="64"/>
      <c r="E1321" s="73"/>
      <c r="F1321" s="64"/>
      <c r="G1321" s="43"/>
      <c r="H1321" s="58">
        <v>0</v>
      </c>
    </row>
    <row r="1322" spans="1:8" x14ac:dyDescent="0.25">
      <c r="A1322" s="64" t="s">
        <v>1341</v>
      </c>
      <c r="B1322" s="64" t="s">
        <v>1342</v>
      </c>
      <c r="C1322" s="64" t="s">
        <v>920</v>
      </c>
      <c r="D1322" s="64" t="s">
        <v>1343</v>
      </c>
      <c r="E1322" s="73" t="s">
        <v>1693</v>
      </c>
      <c r="F1322" s="64" t="s">
        <v>748</v>
      </c>
      <c r="G1322" s="57">
        <v>2380</v>
      </c>
      <c r="H1322" s="58">
        <v>2999</v>
      </c>
    </row>
    <row r="1323" spans="1:8" x14ac:dyDescent="0.25">
      <c r="A1323" s="64"/>
      <c r="B1323" s="64"/>
      <c r="C1323" s="64"/>
      <c r="D1323" s="64"/>
      <c r="E1323" s="73"/>
      <c r="F1323" s="64"/>
      <c r="G1323" s="58">
        <v>1781</v>
      </c>
      <c r="H1323" s="58">
        <v>0</v>
      </c>
    </row>
    <row r="1324" spans="1:8" x14ac:dyDescent="0.25">
      <c r="A1324" s="64"/>
      <c r="B1324" s="64"/>
      <c r="C1324" s="64"/>
      <c r="D1324" s="64"/>
      <c r="E1324" s="73"/>
      <c r="F1324" s="64"/>
      <c r="G1324" s="43"/>
      <c r="H1324" s="58">
        <v>0</v>
      </c>
    </row>
    <row r="1325" spans="1:8" ht="20.100000000000001" customHeight="1" x14ac:dyDescent="0.25">
      <c r="A1325" s="64" t="s">
        <v>1344</v>
      </c>
      <c r="B1325" s="64" t="s">
        <v>1345</v>
      </c>
      <c r="C1325" s="64" t="s">
        <v>1346</v>
      </c>
      <c r="D1325" s="64" t="s">
        <v>1346</v>
      </c>
      <c r="E1325" s="73" t="s">
        <v>1693</v>
      </c>
      <c r="F1325" s="64" t="s">
        <v>368</v>
      </c>
      <c r="G1325" s="57">
        <v>1190</v>
      </c>
      <c r="H1325" s="58">
        <v>5528</v>
      </c>
    </row>
    <row r="1326" spans="1:8" ht="20.100000000000001" customHeight="1" x14ac:dyDescent="0.25">
      <c r="A1326" s="64"/>
      <c r="B1326" s="64"/>
      <c r="C1326" s="64"/>
      <c r="D1326" s="64"/>
      <c r="E1326" s="73"/>
      <c r="F1326" s="64"/>
      <c r="G1326" s="58">
        <v>814</v>
      </c>
      <c r="H1326" s="58">
        <v>0</v>
      </c>
    </row>
    <row r="1327" spans="1:8" ht="20.100000000000001" customHeight="1" x14ac:dyDescent="0.25">
      <c r="A1327" s="64"/>
      <c r="B1327" s="64"/>
      <c r="C1327" s="64"/>
      <c r="D1327" s="64"/>
      <c r="E1327" s="73"/>
      <c r="F1327" s="64"/>
      <c r="G1327" s="43"/>
      <c r="H1327" s="58">
        <v>0</v>
      </c>
    </row>
    <row r="1328" spans="1:8" ht="20.100000000000001" customHeight="1" x14ac:dyDescent="0.25">
      <c r="A1328" s="64" t="s">
        <v>1315</v>
      </c>
      <c r="B1328" s="64" t="s">
        <v>1347</v>
      </c>
      <c r="C1328" s="64" t="s">
        <v>1348</v>
      </c>
      <c r="D1328" s="64" t="s">
        <v>1349</v>
      </c>
      <c r="E1328" s="73" t="s">
        <v>1693</v>
      </c>
      <c r="F1328" s="64" t="s">
        <v>1350</v>
      </c>
      <c r="G1328" s="57">
        <v>0</v>
      </c>
      <c r="H1328" s="58">
        <v>0</v>
      </c>
    </row>
    <row r="1329" spans="1:8" ht="20.100000000000001" customHeight="1" x14ac:dyDescent="0.25">
      <c r="A1329" s="64"/>
      <c r="B1329" s="64"/>
      <c r="C1329" s="64"/>
      <c r="D1329" s="64"/>
      <c r="E1329" s="73"/>
      <c r="F1329" s="64"/>
      <c r="G1329" s="58">
        <v>0</v>
      </c>
      <c r="H1329" s="58">
        <v>0</v>
      </c>
    </row>
    <row r="1330" spans="1:8" ht="20.100000000000001" customHeight="1" x14ac:dyDescent="0.25">
      <c r="A1330" s="64"/>
      <c r="B1330" s="64"/>
      <c r="C1330" s="64"/>
      <c r="D1330" s="64"/>
      <c r="E1330" s="73"/>
      <c r="F1330" s="64"/>
      <c r="G1330" s="43"/>
      <c r="H1330" s="58">
        <v>0</v>
      </c>
    </row>
    <row r="1331" spans="1:8" x14ac:dyDescent="0.25">
      <c r="A1331" s="64" t="s">
        <v>1315</v>
      </c>
      <c r="B1331" s="64" t="s">
        <v>1351</v>
      </c>
      <c r="C1331" s="64" t="s">
        <v>1352</v>
      </c>
      <c r="D1331" s="64" t="s">
        <v>1353</v>
      </c>
      <c r="E1331" s="73" t="s">
        <v>1693</v>
      </c>
      <c r="F1331" s="64" t="s">
        <v>142</v>
      </c>
      <c r="G1331" s="57">
        <v>0</v>
      </c>
      <c r="H1331" s="58">
        <v>0</v>
      </c>
    </row>
    <row r="1332" spans="1:8" x14ac:dyDescent="0.25">
      <c r="A1332" s="64"/>
      <c r="B1332" s="64"/>
      <c r="C1332" s="64"/>
      <c r="D1332" s="64"/>
      <c r="E1332" s="73"/>
      <c r="F1332" s="64"/>
      <c r="G1332" s="58">
        <v>0</v>
      </c>
      <c r="H1332" s="58">
        <v>0</v>
      </c>
    </row>
    <row r="1333" spans="1:8" x14ac:dyDescent="0.25">
      <c r="A1333" s="64"/>
      <c r="B1333" s="64"/>
      <c r="C1333" s="64"/>
      <c r="D1333" s="64"/>
      <c r="E1333" s="73"/>
      <c r="F1333" s="64"/>
      <c r="G1333" s="43"/>
      <c r="H1333" s="58">
        <v>0</v>
      </c>
    </row>
    <row r="1334" spans="1:8" x14ac:dyDescent="0.25">
      <c r="A1334" s="64" t="s">
        <v>1354</v>
      </c>
      <c r="B1334" s="64" t="s">
        <v>1355</v>
      </c>
      <c r="C1334" s="64" t="s">
        <v>1352</v>
      </c>
      <c r="D1334" s="64" t="s">
        <v>1356</v>
      </c>
      <c r="E1334" s="73" t="s">
        <v>1693</v>
      </c>
      <c r="F1334" s="64" t="s">
        <v>96</v>
      </c>
      <c r="G1334" s="57">
        <v>1466</v>
      </c>
      <c r="H1334" s="58">
        <v>2213</v>
      </c>
    </row>
    <row r="1335" spans="1:8" x14ac:dyDescent="0.25">
      <c r="A1335" s="64"/>
      <c r="B1335" s="64"/>
      <c r="C1335" s="64"/>
      <c r="D1335" s="64"/>
      <c r="E1335" s="73"/>
      <c r="F1335" s="64"/>
      <c r="G1335" s="58">
        <v>0</v>
      </c>
      <c r="H1335" s="58">
        <v>0</v>
      </c>
    </row>
    <row r="1336" spans="1:8" x14ac:dyDescent="0.25">
      <c r="A1336" s="64"/>
      <c r="B1336" s="64"/>
      <c r="C1336" s="64"/>
      <c r="D1336" s="64"/>
      <c r="E1336" s="73"/>
      <c r="F1336" s="64"/>
      <c r="G1336" s="43"/>
      <c r="H1336" s="58">
        <v>26</v>
      </c>
    </row>
    <row r="1337" spans="1:8" x14ac:dyDescent="0.25">
      <c r="A1337" s="64" t="s">
        <v>1357</v>
      </c>
      <c r="B1337" s="64" t="s">
        <v>1358</v>
      </c>
      <c r="C1337" s="64" t="s">
        <v>1352</v>
      </c>
      <c r="D1337" s="64" t="s">
        <v>1359</v>
      </c>
      <c r="E1337" s="73" t="s">
        <v>1693</v>
      </c>
      <c r="F1337" s="64" t="s">
        <v>82</v>
      </c>
      <c r="G1337" s="57">
        <v>1190</v>
      </c>
      <c r="H1337" s="58">
        <v>3040</v>
      </c>
    </row>
    <row r="1338" spans="1:8" x14ac:dyDescent="0.25">
      <c r="A1338" s="64"/>
      <c r="B1338" s="64"/>
      <c r="C1338" s="64"/>
      <c r="D1338" s="64"/>
      <c r="E1338" s="73"/>
      <c r="F1338" s="64"/>
      <c r="G1338" s="58">
        <v>990</v>
      </c>
      <c r="H1338" s="58">
        <v>0</v>
      </c>
    </row>
    <row r="1339" spans="1:8" x14ac:dyDescent="0.25">
      <c r="A1339" s="64"/>
      <c r="B1339" s="64"/>
      <c r="C1339" s="64"/>
      <c r="D1339" s="64"/>
      <c r="E1339" s="73"/>
      <c r="F1339" s="64"/>
      <c r="G1339" s="43"/>
      <c r="H1339" s="58">
        <v>0</v>
      </c>
    </row>
    <row r="1340" spans="1:8" x14ac:dyDescent="0.25">
      <c r="A1340" s="64" t="s">
        <v>1360</v>
      </c>
      <c r="B1340" s="64" t="s">
        <v>1361</v>
      </c>
      <c r="C1340" s="64" t="s">
        <v>1352</v>
      </c>
      <c r="D1340" s="64" t="s">
        <v>1362</v>
      </c>
      <c r="E1340" s="73" t="s">
        <v>1693</v>
      </c>
      <c r="F1340" s="64" t="s">
        <v>148</v>
      </c>
      <c r="G1340" s="57">
        <v>1362</v>
      </c>
      <c r="H1340" s="58">
        <v>2999</v>
      </c>
    </row>
    <row r="1341" spans="1:8" x14ac:dyDescent="0.25">
      <c r="A1341" s="64"/>
      <c r="B1341" s="64"/>
      <c r="C1341" s="64"/>
      <c r="D1341" s="64"/>
      <c r="E1341" s="73"/>
      <c r="F1341" s="64"/>
      <c r="G1341" s="58">
        <v>762</v>
      </c>
      <c r="H1341" s="58">
        <v>0</v>
      </c>
    </row>
    <row r="1342" spans="1:8" x14ac:dyDescent="0.25">
      <c r="A1342" s="64"/>
      <c r="B1342" s="64"/>
      <c r="C1342" s="64"/>
      <c r="D1342" s="64"/>
      <c r="E1342" s="73"/>
      <c r="F1342" s="64"/>
      <c r="G1342" s="43"/>
      <c r="H1342" s="58">
        <v>0</v>
      </c>
    </row>
    <row r="1343" spans="1:8" x14ac:dyDescent="0.25">
      <c r="A1343" s="64" t="s">
        <v>1315</v>
      </c>
      <c r="B1343" s="64" t="s">
        <v>1363</v>
      </c>
      <c r="C1343" s="64" t="s">
        <v>1352</v>
      </c>
      <c r="D1343" s="64" t="s">
        <v>1364</v>
      </c>
      <c r="E1343" s="73" t="s">
        <v>1693</v>
      </c>
      <c r="F1343" s="64" t="s">
        <v>953</v>
      </c>
      <c r="G1343" s="57">
        <v>0</v>
      </c>
      <c r="H1343" s="58">
        <v>0</v>
      </c>
    </row>
    <row r="1344" spans="1:8" x14ac:dyDescent="0.25">
      <c r="A1344" s="64"/>
      <c r="B1344" s="64"/>
      <c r="C1344" s="64"/>
      <c r="D1344" s="64"/>
      <c r="E1344" s="73"/>
      <c r="F1344" s="64"/>
      <c r="G1344" s="58">
        <v>0</v>
      </c>
      <c r="H1344" s="58">
        <v>0</v>
      </c>
    </row>
    <row r="1345" spans="1:8" x14ac:dyDescent="0.25">
      <c r="A1345" s="64"/>
      <c r="B1345" s="64"/>
      <c r="C1345" s="64"/>
      <c r="D1345" s="64"/>
      <c r="E1345" s="73"/>
      <c r="F1345" s="64"/>
      <c r="G1345" s="43"/>
      <c r="H1345" s="58">
        <v>0</v>
      </c>
    </row>
    <row r="1346" spans="1:8" ht="20.100000000000001" customHeight="1" x14ac:dyDescent="0.25">
      <c r="A1346" s="64" t="s">
        <v>1315</v>
      </c>
      <c r="B1346" s="64" t="s">
        <v>1365</v>
      </c>
      <c r="C1346" s="64" t="s">
        <v>1366</v>
      </c>
      <c r="D1346" s="64" t="s">
        <v>1366</v>
      </c>
      <c r="E1346" s="73" t="s">
        <v>1693</v>
      </c>
      <c r="F1346" s="64" t="s">
        <v>369</v>
      </c>
      <c r="G1346" s="57">
        <v>0</v>
      </c>
      <c r="H1346" s="58">
        <v>0</v>
      </c>
    </row>
    <row r="1347" spans="1:8" ht="20.100000000000001" customHeight="1" x14ac:dyDescent="0.25">
      <c r="A1347" s="64"/>
      <c r="B1347" s="64"/>
      <c r="C1347" s="64"/>
      <c r="D1347" s="64"/>
      <c r="E1347" s="73"/>
      <c r="F1347" s="64"/>
      <c r="G1347" s="58">
        <v>0</v>
      </c>
      <c r="H1347" s="58">
        <v>0</v>
      </c>
    </row>
    <row r="1348" spans="1:8" ht="20.100000000000001" customHeight="1" x14ac:dyDescent="0.25">
      <c r="A1348" s="64"/>
      <c r="B1348" s="64"/>
      <c r="C1348" s="64"/>
      <c r="D1348" s="64"/>
      <c r="E1348" s="73"/>
      <c r="F1348" s="64"/>
      <c r="G1348" s="43"/>
      <c r="H1348" s="58">
        <v>0</v>
      </c>
    </row>
    <row r="1349" spans="1:8" ht="20.100000000000001" customHeight="1" x14ac:dyDescent="0.25">
      <c r="A1349" s="64" t="s">
        <v>1315</v>
      </c>
      <c r="B1349" s="64" t="s">
        <v>1367</v>
      </c>
      <c r="C1349" s="64" t="s">
        <v>1366</v>
      </c>
      <c r="D1349" s="64" t="s">
        <v>1366</v>
      </c>
      <c r="E1349" s="73" t="s">
        <v>1693</v>
      </c>
      <c r="F1349" s="64" t="s">
        <v>154</v>
      </c>
      <c r="G1349" s="57">
        <v>0</v>
      </c>
      <c r="H1349" s="58">
        <v>0</v>
      </c>
    </row>
    <row r="1350" spans="1:8" ht="20.100000000000001" customHeight="1" x14ac:dyDescent="0.25">
      <c r="A1350" s="64"/>
      <c r="B1350" s="64"/>
      <c r="C1350" s="64"/>
      <c r="D1350" s="64"/>
      <c r="E1350" s="73"/>
      <c r="F1350" s="64"/>
      <c r="G1350" s="58">
        <v>0</v>
      </c>
      <c r="H1350" s="58">
        <v>0</v>
      </c>
    </row>
    <row r="1351" spans="1:8" ht="20.100000000000001" customHeight="1" x14ac:dyDescent="0.25">
      <c r="A1351" s="64"/>
      <c r="B1351" s="64"/>
      <c r="C1351" s="64"/>
      <c r="D1351" s="64"/>
      <c r="E1351" s="73"/>
      <c r="F1351" s="64"/>
      <c r="G1351" s="43"/>
      <c r="H1351" s="58">
        <v>0</v>
      </c>
    </row>
    <row r="1352" spans="1:8" ht="20.100000000000001" customHeight="1" x14ac:dyDescent="0.25">
      <c r="A1352" s="64" t="s">
        <v>1368</v>
      </c>
      <c r="B1352" s="64" t="s">
        <v>1369</v>
      </c>
      <c r="C1352" s="64" t="s">
        <v>1348</v>
      </c>
      <c r="D1352" s="64" t="s">
        <v>1370</v>
      </c>
      <c r="E1352" s="73" t="s">
        <v>1693</v>
      </c>
      <c r="F1352" s="64" t="s">
        <v>566</v>
      </c>
      <c r="G1352" s="57">
        <v>0</v>
      </c>
      <c r="H1352" s="58">
        <v>0</v>
      </c>
    </row>
    <row r="1353" spans="1:8" ht="20.100000000000001" customHeight="1" x14ac:dyDescent="0.25">
      <c r="A1353" s="64"/>
      <c r="B1353" s="64"/>
      <c r="C1353" s="64"/>
      <c r="D1353" s="64"/>
      <c r="E1353" s="73"/>
      <c r="F1353" s="64"/>
      <c r="G1353" s="58">
        <v>0</v>
      </c>
      <c r="H1353" s="58">
        <v>0</v>
      </c>
    </row>
    <row r="1354" spans="1:8" ht="20.100000000000001" customHeight="1" x14ac:dyDescent="0.25">
      <c r="A1354" s="64"/>
      <c r="B1354" s="64"/>
      <c r="C1354" s="64"/>
      <c r="D1354" s="64"/>
      <c r="E1354" s="73"/>
      <c r="F1354" s="64"/>
      <c r="G1354" s="43"/>
      <c r="H1354" s="58">
        <v>0</v>
      </c>
    </row>
    <row r="1355" spans="1:8" x14ac:dyDescent="0.25">
      <c r="A1355" s="64" t="s">
        <v>1371</v>
      </c>
      <c r="B1355" s="64" t="s">
        <v>1372</v>
      </c>
      <c r="C1355" s="64" t="s">
        <v>1373</v>
      </c>
      <c r="D1355" s="64" t="s">
        <v>1374</v>
      </c>
      <c r="E1355" s="73" t="s">
        <v>1693</v>
      </c>
      <c r="F1355" s="64" t="s">
        <v>374</v>
      </c>
      <c r="G1355" s="57">
        <v>0</v>
      </c>
      <c r="H1355" s="58">
        <v>0</v>
      </c>
    </row>
    <row r="1356" spans="1:8" x14ac:dyDescent="0.25">
      <c r="A1356" s="64"/>
      <c r="B1356" s="64"/>
      <c r="C1356" s="64"/>
      <c r="D1356" s="64"/>
      <c r="E1356" s="73"/>
      <c r="F1356" s="64"/>
      <c r="G1356" s="58">
        <v>0</v>
      </c>
      <c r="H1356" s="58">
        <v>0</v>
      </c>
    </row>
    <row r="1357" spans="1:8" x14ac:dyDescent="0.25">
      <c r="A1357" s="64"/>
      <c r="B1357" s="64"/>
      <c r="C1357" s="64"/>
      <c r="D1357" s="64"/>
      <c r="E1357" s="73"/>
      <c r="F1357" s="64"/>
      <c r="G1357" s="43"/>
      <c r="H1357" s="58">
        <v>0</v>
      </c>
    </row>
    <row r="1358" spans="1:8" x14ac:dyDescent="0.25">
      <c r="A1358" s="64" t="s">
        <v>1375</v>
      </c>
      <c r="B1358" s="64" t="s">
        <v>1376</v>
      </c>
      <c r="C1358" s="64" t="s">
        <v>1373</v>
      </c>
      <c r="D1358" s="64" t="s">
        <v>1374</v>
      </c>
      <c r="E1358" s="73" t="s">
        <v>1693</v>
      </c>
      <c r="F1358" s="64" t="s">
        <v>374</v>
      </c>
      <c r="G1358" s="57">
        <v>0</v>
      </c>
      <c r="H1358" s="58">
        <v>0</v>
      </c>
    </row>
    <row r="1359" spans="1:8" x14ac:dyDescent="0.25">
      <c r="A1359" s="64"/>
      <c r="B1359" s="64"/>
      <c r="C1359" s="64"/>
      <c r="D1359" s="64"/>
      <c r="E1359" s="73"/>
      <c r="F1359" s="64"/>
      <c r="G1359" s="58">
        <v>0</v>
      </c>
      <c r="H1359" s="58">
        <v>0</v>
      </c>
    </row>
    <row r="1360" spans="1:8" x14ac:dyDescent="0.25">
      <c r="A1360" s="64"/>
      <c r="B1360" s="64"/>
      <c r="C1360" s="64"/>
      <c r="D1360" s="64"/>
      <c r="E1360" s="73"/>
      <c r="F1360" s="64"/>
      <c r="G1360" s="43"/>
      <c r="H1360" s="58">
        <v>0</v>
      </c>
    </row>
    <row r="1361" spans="1:8" x14ac:dyDescent="0.25">
      <c r="A1361" s="64" t="s">
        <v>1377</v>
      </c>
      <c r="B1361" s="64" t="s">
        <v>1378</v>
      </c>
      <c r="C1361" s="64" t="s">
        <v>1373</v>
      </c>
      <c r="D1361" s="64" t="s">
        <v>1374</v>
      </c>
      <c r="E1361" s="73" t="s">
        <v>1693</v>
      </c>
      <c r="F1361" s="64" t="s">
        <v>374</v>
      </c>
      <c r="G1361" s="57">
        <v>0</v>
      </c>
      <c r="H1361" s="58">
        <v>0</v>
      </c>
    </row>
    <row r="1362" spans="1:8" x14ac:dyDescent="0.25">
      <c r="A1362" s="64"/>
      <c r="B1362" s="64"/>
      <c r="C1362" s="64"/>
      <c r="D1362" s="64"/>
      <c r="E1362" s="73"/>
      <c r="F1362" s="64"/>
      <c r="G1362" s="58">
        <v>0</v>
      </c>
      <c r="H1362" s="58">
        <v>0</v>
      </c>
    </row>
    <row r="1363" spans="1:8" x14ac:dyDescent="0.25">
      <c r="A1363" s="64"/>
      <c r="B1363" s="64"/>
      <c r="C1363" s="64"/>
      <c r="D1363" s="64"/>
      <c r="E1363" s="73"/>
      <c r="F1363" s="64"/>
      <c r="G1363" s="43"/>
      <c r="H1363" s="58">
        <v>0</v>
      </c>
    </row>
    <row r="1364" spans="1:8" x14ac:dyDescent="0.25">
      <c r="A1364" s="64" t="s">
        <v>1379</v>
      </c>
      <c r="B1364" s="64" t="s">
        <v>1380</v>
      </c>
      <c r="C1364" s="64" t="s">
        <v>1373</v>
      </c>
      <c r="D1364" s="64" t="s">
        <v>1374</v>
      </c>
      <c r="E1364" s="73" t="s">
        <v>1693</v>
      </c>
      <c r="F1364" s="64" t="s">
        <v>374</v>
      </c>
      <c r="G1364" s="57">
        <v>0</v>
      </c>
      <c r="H1364" s="58">
        <v>0</v>
      </c>
    </row>
    <row r="1365" spans="1:8" x14ac:dyDescent="0.25">
      <c r="A1365" s="64"/>
      <c r="B1365" s="64"/>
      <c r="C1365" s="64"/>
      <c r="D1365" s="64"/>
      <c r="E1365" s="73"/>
      <c r="F1365" s="64"/>
      <c r="G1365" s="58">
        <f>-J1349</f>
        <v>0</v>
      </c>
      <c r="H1365" s="58">
        <v>0</v>
      </c>
    </row>
    <row r="1366" spans="1:8" x14ac:dyDescent="0.25">
      <c r="A1366" s="64"/>
      <c r="B1366" s="64"/>
      <c r="C1366" s="64"/>
      <c r="D1366" s="64"/>
      <c r="E1366" s="73"/>
      <c r="F1366" s="64"/>
      <c r="G1366" s="43"/>
      <c r="H1366" s="58">
        <v>0</v>
      </c>
    </row>
    <row r="1367" spans="1:8" x14ac:dyDescent="0.25">
      <c r="A1367" s="64" t="s">
        <v>1381</v>
      </c>
      <c r="B1367" s="64" t="s">
        <v>962</v>
      </c>
      <c r="C1367" s="64" t="s">
        <v>1382</v>
      </c>
      <c r="D1367" s="64" t="s">
        <v>494</v>
      </c>
      <c r="E1367" s="73" t="s">
        <v>1693</v>
      </c>
      <c r="F1367" s="64" t="s">
        <v>570</v>
      </c>
      <c r="G1367" s="57">
        <v>0</v>
      </c>
      <c r="H1367" s="58">
        <v>0</v>
      </c>
    </row>
    <row r="1368" spans="1:8" x14ac:dyDescent="0.25">
      <c r="A1368" s="64"/>
      <c r="B1368" s="64"/>
      <c r="C1368" s="64"/>
      <c r="D1368" s="64"/>
      <c r="E1368" s="73"/>
      <c r="F1368" s="64"/>
      <c r="G1368" s="58">
        <v>0</v>
      </c>
      <c r="H1368" s="58">
        <v>0</v>
      </c>
    </row>
    <row r="1369" spans="1:8" x14ac:dyDescent="0.25">
      <c r="A1369" s="64"/>
      <c r="B1369" s="64"/>
      <c r="C1369" s="64"/>
      <c r="D1369" s="64"/>
      <c r="E1369" s="73"/>
      <c r="F1369" s="64"/>
      <c r="G1369" s="43"/>
      <c r="H1369" s="58">
        <v>0</v>
      </c>
    </row>
    <row r="1370" spans="1:8" x14ac:dyDescent="0.25">
      <c r="A1370" s="64" t="s">
        <v>1383</v>
      </c>
      <c r="B1370" s="64" t="s">
        <v>1384</v>
      </c>
      <c r="C1370" s="64" t="s">
        <v>920</v>
      </c>
      <c r="D1370" s="64" t="s">
        <v>1385</v>
      </c>
      <c r="E1370" s="73" t="s">
        <v>1693</v>
      </c>
      <c r="F1370" s="64" t="s">
        <v>136</v>
      </c>
      <c r="G1370" s="57">
        <v>1190</v>
      </c>
      <c r="H1370" s="58">
        <v>3666</v>
      </c>
    </row>
    <row r="1371" spans="1:8" x14ac:dyDescent="0.25">
      <c r="A1371" s="64"/>
      <c r="B1371" s="64"/>
      <c r="C1371" s="64"/>
      <c r="D1371" s="64"/>
      <c r="E1371" s="73"/>
      <c r="F1371" s="64"/>
      <c r="G1371" s="58">
        <v>807.6</v>
      </c>
      <c r="H1371" s="58">
        <v>0</v>
      </c>
    </row>
    <row r="1372" spans="1:8" x14ac:dyDescent="0.25">
      <c r="A1372" s="64"/>
      <c r="B1372" s="64"/>
      <c r="C1372" s="64"/>
      <c r="D1372" s="64"/>
      <c r="E1372" s="73"/>
      <c r="F1372" s="64"/>
      <c r="G1372" s="43"/>
      <c r="H1372" s="58">
        <v>0</v>
      </c>
    </row>
    <row r="1373" spans="1:8" x14ac:dyDescent="0.25">
      <c r="A1373" s="64" t="s">
        <v>1386</v>
      </c>
      <c r="B1373" s="64" t="s">
        <v>1387</v>
      </c>
      <c r="C1373" s="64" t="s">
        <v>125</v>
      </c>
      <c r="D1373" s="64" t="s">
        <v>1388</v>
      </c>
      <c r="E1373" s="64" t="s">
        <v>1694</v>
      </c>
      <c r="F1373" s="69" t="s">
        <v>1039</v>
      </c>
      <c r="G1373" s="57">
        <v>0</v>
      </c>
      <c r="H1373" s="58">
        <v>0</v>
      </c>
    </row>
    <row r="1374" spans="1:8" x14ac:dyDescent="0.25">
      <c r="A1374" s="64"/>
      <c r="B1374" s="64"/>
      <c r="C1374" s="64"/>
      <c r="D1374" s="64"/>
      <c r="E1374" s="64"/>
      <c r="F1374" s="64"/>
      <c r="G1374" s="58">
        <v>0</v>
      </c>
      <c r="H1374" s="58">
        <v>0</v>
      </c>
    </row>
    <row r="1375" spans="1:8" x14ac:dyDescent="0.25">
      <c r="A1375" s="64"/>
      <c r="B1375" s="64"/>
      <c r="C1375" s="64"/>
      <c r="D1375" s="64"/>
      <c r="E1375" s="64"/>
      <c r="F1375" s="64"/>
      <c r="G1375" s="43"/>
      <c r="H1375" s="58">
        <v>0</v>
      </c>
    </row>
    <row r="1376" spans="1:8" x14ac:dyDescent="0.25">
      <c r="A1376" s="64" t="s">
        <v>1386</v>
      </c>
      <c r="B1376" s="64" t="s">
        <v>1389</v>
      </c>
      <c r="C1376" s="64" t="s">
        <v>125</v>
      </c>
      <c r="D1376" s="64" t="s">
        <v>1388</v>
      </c>
      <c r="E1376" s="64" t="s">
        <v>1694</v>
      </c>
      <c r="F1376" s="69" t="s">
        <v>1042</v>
      </c>
      <c r="G1376" s="57">
        <v>0</v>
      </c>
      <c r="H1376" s="58">
        <v>0</v>
      </c>
    </row>
    <row r="1377" spans="1:8" x14ac:dyDescent="0.25">
      <c r="A1377" s="64"/>
      <c r="B1377" s="64"/>
      <c r="C1377" s="64"/>
      <c r="D1377" s="64"/>
      <c r="E1377" s="64"/>
      <c r="F1377" s="64"/>
      <c r="G1377" s="58">
        <v>0</v>
      </c>
      <c r="H1377" s="58">
        <v>0</v>
      </c>
    </row>
    <row r="1378" spans="1:8" x14ac:dyDescent="0.25">
      <c r="A1378" s="64"/>
      <c r="B1378" s="64"/>
      <c r="C1378" s="64"/>
      <c r="D1378" s="64"/>
      <c r="E1378" s="64"/>
      <c r="F1378" s="64"/>
      <c r="G1378" s="43"/>
      <c r="H1378" s="58">
        <v>0</v>
      </c>
    </row>
    <row r="1379" spans="1:8" x14ac:dyDescent="0.25">
      <c r="A1379" s="64" t="s">
        <v>1386</v>
      </c>
      <c r="B1379" s="64" t="s">
        <v>1390</v>
      </c>
      <c r="C1379" s="64" t="s">
        <v>125</v>
      </c>
      <c r="D1379" s="64" t="s">
        <v>1388</v>
      </c>
      <c r="E1379" s="64" t="s">
        <v>1694</v>
      </c>
      <c r="F1379" s="64" t="s">
        <v>1391</v>
      </c>
      <c r="G1379" s="57">
        <v>0</v>
      </c>
      <c r="H1379" s="58">
        <v>0</v>
      </c>
    </row>
    <row r="1380" spans="1:8" x14ac:dyDescent="0.25">
      <c r="A1380" s="64"/>
      <c r="B1380" s="64"/>
      <c r="C1380" s="64"/>
      <c r="D1380" s="64"/>
      <c r="E1380" s="64"/>
      <c r="F1380" s="64"/>
      <c r="G1380" s="58">
        <v>0</v>
      </c>
      <c r="H1380" s="58">
        <v>0</v>
      </c>
    </row>
    <row r="1381" spans="1:8" x14ac:dyDescent="0.25">
      <c r="A1381" s="64"/>
      <c r="B1381" s="64"/>
      <c r="C1381" s="64"/>
      <c r="D1381" s="64"/>
      <c r="E1381" s="64"/>
      <c r="F1381" s="64"/>
      <c r="G1381" s="43"/>
      <c r="H1381" s="58">
        <v>0</v>
      </c>
    </row>
    <row r="1382" spans="1:8" x14ac:dyDescent="0.25">
      <c r="A1382" s="64" t="s">
        <v>1386</v>
      </c>
      <c r="B1382" s="64" t="s">
        <v>1392</v>
      </c>
      <c r="C1382" s="64" t="s">
        <v>125</v>
      </c>
      <c r="D1382" s="64" t="s">
        <v>1388</v>
      </c>
      <c r="E1382" s="64" t="s">
        <v>1694</v>
      </c>
      <c r="F1382" s="64" t="s">
        <v>148</v>
      </c>
      <c r="G1382" s="57">
        <v>0</v>
      </c>
      <c r="H1382" s="58">
        <v>0</v>
      </c>
    </row>
    <row r="1383" spans="1:8" x14ac:dyDescent="0.25">
      <c r="A1383" s="64"/>
      <c r="B1383" s="64"/>
      <c r="C1383" s="64"/>
      <c r="D1383" s="64"/>
      <c r="E1383" s="64"/>
      <c r="F1383" s="64"/>
      <c r="G1383" s="58">
        <v>0</v>
      </c>
      <c r="H1383" s="58">
        <v>0</v>
      </c>
    </row>
    <row r="1384" spans="1:8" x14ac:dyDescent="0.25">
      <c r="A1384" s="64"/>
      <c r="B1384" s="64"/>
      <c r="C1384" s="64"/>
      <c r="D1384" s="64"/>
      <c r="E1384" s="64"/>
      <c r="F1384" s="64"/>
      <c r="G1384" s="43"/>
      <c r="H1384" s="58">
        <v>0</v>
      </c>
    </row>
    <row r="1385" spans="1:8" x14ac:dyDescent="0.25">
      <c r="A1385" s="64" t="s">
        <v>1386</v>
      </c>
      <c r="B1385" s="64" t="s">
        <v>1393</v>
      </c>
      <c r="C1385" s="64" t="s">
        <v>125</v>
      </c>
      <c r="D1385" s="64" t="s">
        <v>1388</v>
      </c>
      <c r="E1385" s="64" t="s">
        <v>1694</v>
      </c>
      <c r="F1385" s="64" t="s">
        <v>570</v>
      </c>
      <c r="G1385" s="57">
        <v>0</v>
      </c>
      <c r="H1385" s="58">
        <v>0</v>
      </c>
    </row>
    <row r="1386" spans="1:8" x14ac:dyDescent="0.25">
      <c r="A1386" s="64"/>
      <c r="B1386" s="64"/>
      <c r="C1386" s="64"/>
      <c r="D1386" s="64"/>
      <c r="E1386" s="64"/>
      <c r="F1386" s="64"/>
      <c r="G1386" s="58">
        <v>0</v>
      </c>
      <c r="H1386" s="58">
        <v>0</v>
      </c>
    </row>
    <row r="1387" spans="1:8" x14ac:dyDescent="0.25">
      <c r="A1387" s="64"/>
      <c r="B1387" s="64"/>
      <c r="C1387" s="64"/>
      <c r="D1387" s="64"/>
      <c r="E1387" s="64"/>
      <c r="F1387" s="64"/>
      <c r="G1387" s="43"/>
      <c r="H1387" s="58">
        <v>0</v>
      </c>
    </row>
    <row r="1388" spans="1:8" x14ac:dyDescent="0.25">
      <c r="A1388" s="71" t="s">
        <v>1394</v>
      </c>
      <c r="B1388" s="71" t="s">
        <v>1395</v>
      </c>
      <c r="C1388" s="71" t="s">
        <v>966</v>
      </c>
      <c r="D1388" s="71" t="s">
        <v>58</v>
      </c>
      <c r="E1388" s="71" t="s">
        <v>1396</v>
      </c>
      <c r="F1388" s="71" t="s">
        <v>1039</v>
      </c>
      <c r="G1388" s="59">
        <v>0</v>
      </c>
      <c r="H1388" s="59">
        <v>0</v>
      </c>
    </row>
    <row r="1389" spans="1:8" x14ac:dyDescent="0.25">
      <c r="A1389" s="71"/>
      <c r="B1389" s="71"/>
      <c r="C1389" s="71"/>
      <c r="D1389" s="71"/>
      <c r="E1389" s="71"/>
      <c r="F1389" s="71"/>
      <c r="G1389" s="59">
        <v>0</v>
      </c>
      <c r="H1389" s="59">
        <v>0</v>
      </c>
    </row>
    <row r="1390" spans="1:8" x14ac:dyDescent="0.25">
      <c r="A1390" s="71"/>
      <c r="B1390" s="71"/>
      <c r="C1390" s="71"/>
      <c r="D1390" s="71"/>
      <c r="E1390" s="71"/>
      <c r="F1390" s="71"/>
      <c r="G1390" s="59"/>
      <c r="H1390" s="59">
        <v>0</v>
      </c>
    </row>
    <row r="1391" spans="1:8" x14ac:dyDescent="0.25">
      <c r="A1391" s="71" t="s">
        <v>1397</v>
      </c>
      <c r="B1391" s="71" t="s">
        <v>1398</v>
      </c>
      <c r="C1391" s="71" t="s">
        <v>966</v>
      </c>
      <c r="D1391" s="71" t="s">
        <v>1019</v>
      </c>
      <c r="E1391" s="71" t="s">
        <v>1396</v>
      </c>
      <c r="F1391" s="71" t="s">
        <v>1042</v>
      </c>
      <c r="G1391" s="59">
        <v>1696.47</v>
      </c>
      <c r="H1391" s="59">
        <v>0</v>
      </c>
    </row>
    <row r="1392" spans="1:8" x14ac:dyDescent="0.25">
      <c r="A1392" s="71"/>
      <c r="B1392" s="71"/>
      <c r="C1392" s="71"/>
      <c r="D1392" s="71"/>
      <c r="E1392" s="71"/>
      <c r="F1392" s="71"/>
      <c r="G1392" s="59">
        <v>0</v>
      </c>
      <c r="H1392" s="59">
        <v>450.08</v>
      </c>
    </row>
    <row r="1393" spans="1:8" x14ac:dyDescent="0.25">
      <c r="A1393" s="71"/>
      <c r="B1393" s="71"/>
      <c r="C1393" s="71"/>
      <c r="D1393" s="71"/>
      <c r="E1393" s="71"/>
      <c r="F1393" s="71"/>
      <c r="G1393" s="59"/>
      <c r="H1393" s="59">
        <v>0</v>
      </c>
    </row>
    <row r="1394" spans="1:8" x14ac:dyDescent="0.25">
      <c r="A1394" s="71" t="s">
        <v>1399</v>
      </c>
      <c r="B1394" s="71" t="s">
        <v>1400</v>
      </c>
      <c r="C1394" s="71" t="s">
        <v>966</v>
      </c>
      <c r="D1394" s="71" t="s">
        <v>1401</v>
      </c>
      <c r="E1394" s="71" t="s">
        <v>1396</v>
      </c>
      <c r="F1394" s="71" t="s">
        <v>132</v>
      </c>
      <c r="G1394" s="59">
        <v>1562.15</v>
      </c>
      <c r="H1394" s="59">
        <v>0</v>
      </c>
    </row>
    <row r="1395" spans="1:8" x14ac:dyDescent="0.25">
      <c r="A1395" s="71"/>
      <c r="B1395" s="71"/>
      <c r="C1395" s="71"/>
      <c r="D1395" s="71"/>
      <c r="E1395" s="71"/>
      <c r="F1395" s="71"/>
      <c r="G1395" s="59">
        <v>0</v>
      </c>
      <c r="H1395" s="59">
        <v>0</v>
      </c>
    </row>
    <row r="1396" spans="1:8" x14ac:dyDescent="0.25">
      <c r="A1396" s="71"/>
      <c r="B1396" s="71"/>
      <c r="C1396" s="71"/>
      <c r="D1396" s="71"/>
      <c r="E1396" s="71"/>
      <c r="F1396" s="71"/>
      <c r="G1396" s="59"/>
      <c r="H1396" s="59">
        <v>0</v>
      </c>
    </row>
    <row r="1397" spans="1:8" x14ac:dyDescent="0.25">
      <c r="A1397" s="71" t="s">
        <v>1402</v>
      </c>
      <c r="B1397" s="71" t="s">
        <v>1403</v>
      </c>
      <c r="C1397" s="71" t="s">
        <v>966</v>
      </c>
      <c r="D1397" s="71" t="s">
        <v>1404</v>
      </c>
      <c r="E1397" s="71" t="s">
        <v>1396</v>
      </c>
      <c r="F1397" s="71" t="s">
        <v>1405</v>
      </c>
      <c r="G1397" s="59">
        <v>2000</v>
      </c>
      <c r="H1397" s="59">
        <v>0</v>
      </c>
    </row>
    <row r="1398" spans="1:8" x14ac:dyDescent="0.25">
      <c r="A1398" s="71"/>
      <c r="B1398" s="71"/>
      <c r="C1398" s="71"/>
      <c r="D1398" s="71"/>
      <c r="E1398" s="71"/>
      <c r="F1398" s="71"/>
      <c r="G1398" s="59">
        <v>0</v>
      </c>
      <c r="H1398" s="59">
        <v>345.02</v>
      </c>
    </row>
    <row r="1399" spans="1:8" x14ac:dyDescent="0.25">
      <c r="A1399" s="71"/>
      <c r="B1399" s="71"/>
      <c r="C1399" s="71"/>
      <c r="D1399" s="71"/>
      <c r="E1399" s="71"/>
      <c r="F1399" s="71"/>
      <c r="G1399" s="59"/>
      <c r="H1399" s="59">
        <v>0</v>
      </c>
    </row>
    <row r="1400" spans="1:8" x14ac:dyDescent="0.25">
      <c r="A1400" s="71" t="s">
        <v>1406</v>
      </c>
      <c r="B1400" s="71" t="s">
        <v>1407</v>
      </c>
      <c r="C1400" s="71" t="s">
        <v>1408</v>
      </c>
      <c r="D1400" s="71" t="s">
        <v>66</v>
      </c>
      <c r="E1400" s="71" t="s">
        <v>1396</v>
      </c>
      <c r="F1400" s="71" t="s">
        <v>67</v>
      </c>
      <c r="G1400" s="59">
        <v>1705.2</v>
      </c>
      <c r="H1400" s="59">
        <v>0</v>
      </c>
    </row>
    <row r="1401" spans="1:8" x14ac:dyDescent="0.25">
      <c r="A1401" s="71"/>
      <c r="B1401" s="71"/>
      <c r="C1401" s="71"/>
      <c r="D1401" s="71"/>
      <c r="E1401" s="71"/>
      <c r="F1401" s="71"/>
      <c r="G1401" s="59">
        <v>286</v>
      </c>
      <c r="H1401" s="59">
        <v>570</v>
      </c>
    </row>
    <row r="1402" spans="1:8" x14ac:dyDescent="0.25">
      <c r="A1402" s="71"/>
      <c r="B1402" s="71"/>
      <c r="C1402" s="71"/>
      <c r="D1402" s="71"/>
      <c r="E1402" s="71"/>
      <c r="F1402" s="71"/>
      <c r="G1402" s="59"/>
      <c r="H1402" s="59">
        <v>0</v>
      </c>
    </row>
    <row r="1403" spans="1:8" x14ac:dyDescent="0.25">
      <c r="A1403" s="71" t="s">
        <v>1409</v>
      </c>
      <c r="B1403" s="71" t="s">
        <v>1410</v>
      </c>
      <c r="C1403" s="71" t="s">
        <v>1408</v>
      </c>
      <c r="D1403" s="71" t="s">
        <v>66</v>
      </c>
      <c r="E1403" s="71" t="s">
        <v>1396</v>
      </c>
      <c r="F1403" s="71" t="s">
        <v>67</v>
      </c>
      <c r="G1403" s="59">
        <v>1999.99</v>
      </c>
      <c r="H1403" s="59">
        <v>0</v>
      </c>
    </row>
    <row r="1404" spans="1:8" x14ac:dyDescent="0.25">
      <c r="A1404" s="71"/>
      <c r="B1404" s="71"/>
      <c r="C1404" s="71"/>
      <c r="D1404" s="71"/>
      <c r="E1404" s="71"/>
      <c r="F1404" s="71"/>
      <c r="G1404" s="59">
        <v>635</v>
      </c>
      <c r="H1404" s="59">
        <v>577</v>
      </c>
    </row>
    <row r="1405" spans="1:8" x14ac:dyDescent="0.25">
      <c r="A1405" s="71"/>
      <c r="B1405" s="71"/>
      <c r="C1405" s="71"/>
      <c r="D1405" s="71"/>
      <c r="E1405" s="71"/>
      <c r="F1405" s="71"/>
      <c r="G1405" s="59"/>
      <c r="H1405" s="59">
        <v>0</v>
      </c>
    </row>
    <row r="1406" spans="1:8" x14ac:dyDescent="0.25">
      <c r="A1406" s="71" t="s">
        <v>1394</v>
      </c>
      <c r="B1406" s="71" t="s">
        <v>1411</v>
      </c>
      <c r="C1406" s="71" t="s">
        <v>1408</v>
      </c>
      <c r="D1406" s="71" t="s">
        <v>66</v>
      </c>
      <c r="E1406" s="71" t="s">
        <v>1396</v>
      </c>
      <c r="F1406" s="71" t="s">
        <v>67</v>
      </c>
      <c r="G1406" s="59">
        <v>0</v>
      </c>
      <c r="H1406" s="59">
        <v>0</v>
      </c>
    </row>
    <row r="1407" spans="1:8" x14ac:dyDescent="0.25">
      <c r="A1407" s="71"/>
      <c r="B1407" s="71"/>
      <c r="C1407" s="71"/>
      <c r="D1407" s="71"/>
      <c r="E1407" s="71"/>
      <c r="F1407" s="71"/>
      <c r="G1407" s="59">
        <v>1000</v>
      </c>
      <c r="H1407" s="59">
        <v>0</v>
      </c>
    </row>
    <row r="1408" spans="1:8" x14ac:dyDescent="0.25">
      <c r="A1408" s="71"/>
      <c r="B1408" s="71"/>
      <c r="C1408" s="71"/>
      <c r="D1408" s="71"/>
      <c r="E1408" s="71"/>
      <c r="F1408" s="71"/>
      <c r="G1408" s="59"/>
      <c r="H1408" s="59">
        <v>0</v>
      </c>
    </row>
    <row r="1409" spans="1:8" x14ac:dyDescent="0.25">
      <c r="A1409" s="71" t="s">
        <v>1394</v>
      </c>
      <c r="B1409" s="71" t="s">
        <v>1412</v>
      </c>
      <c r="C1409" s="71" t="s">
        <v>1413</v>
      </c>
      <c r="D1409" s="71" t="s">
        <v>66</v>
      </c>
      <c r="E1409" s="71" t="s">
        <v>1396</v>
      </c>
      <c r="F1409" s="71" t="s">
        <v>180</v>
      </c>
      <c r="G1409" s="59">
        <v>0</v>
      </c>
      <c r="H1409" s="59">
        <v>0</v>
      </c>
    </row>
    <row r="1410" spans="1:8" x14ac:dyDescent="0.25">
      <c r="A1410" s="71"/>
      <c r="B1410" s="71"/>
      <c r="C1410" s="71"/>
      <c r="D1410" s="71"/>
      <c r="E1410" s="71"/>
      <c r="F1410" s="71"/>
      <c r="G1410" s="59">
        <v>949.99</v>
      </c>
      <c r="H1410" s="59">
        <v>0</v>
      </c>
    </row>
    <row r="1411" spans="1:8" x14ac:dyDescent="0.25">
      <c r="A1411" s="71"/>
      <c r="B1411" s="71"/>
      <c r="C1411" s="71"/>
      <c r="D1411" s="71"/>
      <c r="E1411" s="71"/>
      <c r="F1411" s="71"/>
      <c r="G1411" s="59"/>
      <c r="H1411" s="59">
        <v>0</v>
      </c>
    </row>
    <row r="1412" spans="1:8" x14ac:dyDescent="0.25">
      <c r="A1412" s="71" t="s">
        <v>1414</v>
      </c>
      <c r="B1412" s="71" t="s">
        <v>1415</v>
      </c>
      <c r="C1412" s="71" t="s">
        <v>1416</v>
      </c>
      <c r="D1412" s="71" t="s">
        <v>233</v>
      </c>
      <c r="E1412" s="71" t="s">
        <v>1396</v>
      </c>
      <c r="F1412" s="71" t="s">
        <v>748</v>
      </c>
      <c r="G1412" s="59">
        <v>4000</v>
      </c>
      <c r="H1412" s="59">
        <v>0</v>
      </c>
    </row>
    <row r="1413" spans="1:8" x14ac:dyDescent="0.25">
      <c r="A1413" s="71"/>
      <c r="B1413" s="71"/>
      <c r="C1413" s="71"/>
      <c r="D1413" s="71"/>
      <c r="E1413" s="71"/>
      <c r="F1413" s="71"/>
      <c r="G1413" s="59">
        <v>740</v>
      </c>
      <c r="H1413" s="59">
        <v>2936.26</v>
      </c>
    </row>
    <row r="1414" spans="1:8" x14ac:dyDescent="0.25">
      <c r="A1414" s="71"/>
      <c r="B1414" s="71"/>
      <c r="C1414" s="71"/>
      <c r="D1414" s="71"/>
      <c r="E1414" s="71"/>
      <c r="F1414" s="71"/>
      <c r="G1414" s="59"/>
      <c r="H1414" s="59">
        <v>0</v>
      </c>
    </row>
    <row r="1415" spans="1:8" x14ac:dyDescent="0.25">
      <c r="A1415" s="71" t="s">
        <v>1394</v>
      </c>
      <c r="B1415" s="71" t="s">
        <v>1705</v>
      </c>
      <c r="C1415" s="71" t="s">
        <v>1417</v>
      </c>
      <c r="D1415" s="71" t="s">
        <v>1417</v>
      </c>
      <c r="E1415" s="71" t="s">
        <v>1396</v>
      </c>
      <c r="F1415" s="71" t="s">
        <v>1418</v>
      </c>
      <c r="G1415" s="59">
        <v>0</v>
      </c>
      <c r="H1415" s="59">
        <v>0</v>
      </c>
    </row>
    <row r="1416" spans="1:8" x14ac:dyDescent="0.25">
      <c r="A1416" s="71"/>
      <c r="B1416" s="71"/>
      <c r="C1416" s="71"/>
      <c r="D1416" s="71"/>
      <c r="E1416" s="71"/>
      <c r="F1416" s="71"/>
      <c r="G1416" s="59">
        <v>0</v>
      </c>
      <c r="H1416" s="59">
        <v>0</v>
      </c>
    </row>
    <row r="1417" spans="1:8" x14ac:dyDescent="0.25">
      <c r="A1417" s="71"/>
      <c r="B1417" s="71"/>
      <c r="C1417" s="71"/>
      <c r="D1417" s="71"/>
      <c r="E1417" s="71"/>
      <c r="F1417" s="71"/>
      <c r="G1417" s="59"/>
      <c r="H1417" s="59">
        <v>0</v>
      </c>
    </row>
    <row r="1418" spans="1:8" x14ac:dyDescent="0.25">
      <c r="A1418" s="67" t="s">
        <v>1419</v>
      </c>
      <c r="B1418" s="67" t="s">
        <v>1420</v>
      </c>
      <c r="C1418" s="67" t="s">
        <v>1695</v>
      </c>
      <c r="D1418" s="67" t="s">
        <v>66</v>
      </c>
      <c r="E1418" s="67" t="s">
        <v>1421</v>
      </c>
      <c r="F1418" s="75" t="s">
        <v>522</v>
      </c>
      <c r="G1418" s="60">
        <v>0</v>
      </c>
      <c r="H1418" s="61">
        <v>0</v>
      </c>
    </row>
    <row r="1419" spans="1:8" x14ac:dyDescent="0.25">
      <c r="A1419" s="67"/>
      <c r="B1419" s="67"/>
      <c r="C1419" s="67"/>
      <c r="D1419" s="67"/>
      <c r="E1419" s="67"/>
      <c r="F1419" s="75"/>
      <c r="G1419" s="60">
        <v>1000</v>
      </c>
      <c r="H1419" s="61">
        <v>0</v>
      </c>
    </row>
    <row r="1420" spans="1:8" ht="14.25" customHeight="1" x14ac:dyDescent="0.25">
      <c r="A1420" s="67" t="s">
        <v>1422</v>
      </c>
      <c r="B1420" s="67" t="s">
        <v>1420</v>
      </c>
      <c r="C1420" s="67" t="s">
        <v>1696</v>
      </c>
      <c r="D1420" s="67" t="s">
        <v>66</v>
      </c>
      <c r="E1420" s="67"/>
      <c r="F1420" s="75" t="s">
        <v>67</v>
      </c>
      <c r="G1420" s="60">
        <v>0</v>
      </c>
      <c r="H1420" s="61">
        <v>0</v>
      </c>
    </row>
    <row r="1421" spans="1:8" x14ac:dyDescent="0.25">
      <c r="A1421" s="67"/>
      <c r="B1421" s="67"/>
      <c r="C1421" s="67"/>
      <c r="D1421" s="67"/>
      <c r="E1421" s="67"/>
      <c r="F1421" s="75"/>
      <c r="G1421" s="60">
        <v>0</v>
      </c>
      <c r="H1421" s="61">
        <v>0</v>
      </c>
    </row>
    <row r="1422" spans="1:8" ht="14.25" customHeight="1" x14ac:dyDescent="0.25">
      <c r="A1422" s="67" t="s">
        <v>1423</v>
      </c>
      <c r="B1422" s="67" t="s">
        <v>1424</v>
      </c>
      <c r="C1422" s="67" t="s">
        <v>1696</v>
      </c>
      <c r="D1422" s="67" t="s">
        <v>66</v>
      </c>
      <c r="E1422" s="67"/>
      <c r="F1422" s="75" t="s">
        <v>67</v>
      </c>
      <c r="G1422" s="60">
        <v>0</v>
      </c>
      <c r="H1422" s="61">
        <v>0</v>
      </c>
    </row>
    <row r="1423" spans="1:8" x14ac:dyDescent="0.25">
      <c r="A1423" s="67"/>
      <c r="B1423" s="67"/>
      <c r="C1423" s="67"/>
      <c r="D1423" s="67"/>
      <c r="E1423" s="67"/>
      <c r="F1423" s="75"/>
      <c r="G1423" s="60">
        <v>1000</v>
      </c>
      <c r="H1423" s="61">
        <v>0</v>
      </c>
    </row>
    <row r="1424" spans="1:8" ht="14.25" customHeight="1" x14ac:dyDescent="0.25">
      <c r="A1424" s="67" t="s">
        <v>1425</v>
      </c>
      <c r="B1424" s="67" t="s">
        <v>1426</v>
      </c>
      <c r="C1424" s="67" t="s">
        <v>1696</v>
      </c>
      <c r="D1424" s="67" t="s">
        <v>66</v>
      </c>
      <c r="E1424" s="67"/>
      <c r="F1424" s="75" t="s">
        <v>67</v>
      </c>
      <c r="G1424" s="60">
        <v>0</v>
      </c>
      <c r="H1424" s="61">
        <v>0</v>
      </c>
    </row>
    <row r="1425" spans="1:8" x14ac:dyDescent="0.25">
      <c r="A1425" s="67"/>
      <c r="B1425" s="67"/>
      <c r="C1425" s="67"/>
      <c r="D1425" s="67"/>
      <c r="E1425" s="67"/>
      <c r="F1425" s="75"/>
      <c r="G1425" s="60">
        <v>0</v>
      </c>
      <c r="H1425" s="61">
        <v>0</v>
      </c>
    </row>
    <row r="1426" spans="1:8" ht="14.25" customHeight="1" x14ac:dyDescent="0.25">
      <c r="A1426" s="67" t="s">
        <v>1427</v>
      </c>
      <c r="B1426" s="67" t="s">
        <v>1428</v>
      </c>
      <c r="C1426" s="67" t="s">
        <v>1697</v>
      </c>
      <c r="D1426" s="67" t="s">
        <v>66</v>
      </c>
      <c r="E1426" s="67"/>
      <c r="F1426" s="67" t="s">
        <v>142</v>
      </c>
      <c r="G1426" s="60">
        <v>0</v>
      </c>
      <c r="H1426" s="61">
        <v>0</v>
      </c>
    </row>
    <row r="1427" spans="1:8" x14ac:dyDescent="0.25">
      <c r="A1427" s="67"/>
      <c r="B1427" s="67"/>
      <c r="C1427" s="67"/>
      <c r="D1427" s="67"/>
      <c r="E1427" s="67"/>
      <c r="F1427" s="67"/>
      <c r="G1427" s="60">
        <v>1000</v>
      </c>
      <c r="H1427" s="61"/>
    </row>
    <row r="1428" spans="1:8" ht="14.25" customHeight="1" x14ac:dyDescent="0.25">
      <c r="A1428" s="67" t="s">
        <v>1429</v>
      </c>
      <c r="B1428" s="67" t="s">
        <v>1430</v>
      </c>
      <c r="C1428" s="67" t="s">
        <v>168</v>
      </c>
      <c r="D1428" s="67" t="s">
        <v>664</v>
      </c>
      <c r="E1428" s="67"/>
      <c r="F1428" s="67" t="s">
        <v>1702</v>
      </c>
      <c r="G1428" s="60">
        <v>0</v>
      </c>
      <c r="H1428" s="61">
        <v>0</v>
      </c>
    </row>
    <row r="1429" spans="1:8" x14ac:dyDescent="0.25">
      <c r="A1429" s="67"/>
      <c r="B1429" s="67"/>
      <c r="C1429" s="67"/>
      <c r="D1429" s="67"/>
      <c r="E1429" s="67"/>
      <c r="F1429" s="67"/>
      <c r="G1429" s="60">
        <v>2000</v>
      </c>
      <c r="H1429" s="61">
        <v>0</v>
      </c>
    </row>
    <row r="1430" spans="1:8" ht="14.25" customHeight="1" x14ac:dyDescent="0.25">
      <c r="A1430" s="67" t="s">
        <v>1431</v>
      </c>
      <c r="B1430" s="67" t="s">
        <v>1432</v>
      </c>
      <c r="C1430" s="67" t="s">
        <v>168</v>
      </c>
      <c r="D1430" s="67" t="s">
        <v>664</v>
      </c>
      <c r="E1430" s="67"/>
      <c r="F1430" s="67" t="s">
        <v>735</v>
      </c>
      <c r="G1430" s="60"/>
      <c r="H1430" s="61">
        <v>0</v>
      </c>
    </row>
    <row r="1431" spans="1:8" x14ac:dyDescent="0.25">
      <c r="A1431" s="67"/>
      <c r="B1431" s="67"/>
      <c r="C1431" s="67"/>
      <c r="D1431" s="67"/>
      <c r="E1431" s="67"/>
      <c r="F1431" s="67"/>
      <c r="G1431" s="60">
        <v>2000</v>
      </c>
      <c r="H1431" s="61">
        <v>0</v>
      </c>
    </row>
    <row r="1432" spans="1:8" ht="14.25" customHeight="1" x14ac:dyDescent="0.25">
      <c r="A1432" s="67" t="s">
        <v>1433</v>
      </c>
      <c r="B1432" s="67" t="s">
        <v>1434</v>
      </c>
      <c r="C1432" s="67" t="s">
        <v>168</v>
      </c>
      <c r="D1432" s="67" t="s">
        <v>664</v>
      </c>
      <c r="E1432" s="67"/>
      <c r="F1432" s="67" t="s">
        <v>85</v>
      </c>
      <c r="G1432" s="60">
        <v>2900</v>
      </c>
      <c r="H1432" s="61">
        <v>2697</v>
      </c>
    </row>
    <row r="1433" spans="1:8" x14ac:dyDescent="0.25">
      <c r="A1433" s="67"/>
      <c r="B1433" s="67"/>
      <c r="C1433" s="67"/>
      <c r="D1433" s="67"/>
      <c r="E1433" s="67"/>
      <c r="F1433" s="67"/>
      <c r="G1433" s="36">
        <v>1953.7</v>
      </c>
      <c r="H1433" s="61">
        <v>0</v>
      </c>
    </row>
    <row r="1434" spans="1:8" ht="14.25" customHeight="1" x14ac:dyDescent="0.25">
      <c r="A1434" s="67" t="s">
        <v>1435</v>
      </c>
      <c r="B1434" s="67" t="s">
        <v>1436</v>
      </c>
      <c r="C1434" s="67" t="s">
        <v>168</v>
      </c>
      <c r="D1434" s="67" t="s">
        <v>664</v>
      </c>
      <c r="E1434" s="67"/>
      <c r="F1434" s="67" t="s">
        <v>566</v>
      </c>
      <c r="G1434" s="60">
        <v>2900</v>
      </c>
      <c r="H1434" s="61">
        <v>2697</v>
      </c>
    </row>
    <row r="1435" spans="1:8" x14ac:dyDescent="0.25">
      <c r="A1435" s="67"/>
      <c r="B1435" s="67"/>
      <c r="C1435" s="67"/>
      <c r="D1435" s="67"/>
      <c r="E1435" s="67"/>
      <c r="F1435" s="67"/>
      <c r="G1435" s="36">
        <v>2000</v>
      </c>
      <c r="H1435" s="61">
        <v>0</v>
      </c>
    </row>
    <row r="1436" spans="1:8" ht="14.25" customHeight="1" x14ac:dyDescent="0.25">
      <c r="A1436" s="67" t="s">
        <v>1437</v>
      </c>
      <c r="B1436" s="67" t="s">
        <v>1438</v>
      </c>
      <c r="C1436" s="67" t="s">
        <v>1698</v>
      </c>
      <c r="D1436" s="67" t="s">
        <v>1700</v>
      </c>
      <c r="E1436" s="67"/>
      <c r="F1436" s="67" t="s">
        <v>739</v>
      </c>
      <c r="G1436" s="60"/>
      <c r="H1436" s="61">
        <v>0</v>
      </c>
    </row>
    <row r="1437" spans="1:8" x14ac:dyDescent="0.25">
      <c r="A1437" s="67"/>
      <c r="B1437" s="67"/>
      <c r="C1437" s="67"/>
      <c r="D1437" s="67"/>
      <c r="E1437" s="67"/>
      <c r="F1437" s="67"/>
      <c r="G1437" s="36">
        <v>1000</v>
      </c>
      <c r="H1437" s="61">
        <v>0</v>
      </c>
    </row>
    <row r="1438" spans="1:8" ht="14.25" customHeight="1" x14ac:dyDescent="0.25">
      <c r="A1438" s="67" t="s">
        <v>1439</v>
      </c>
      <c r="B1438" s="67" t="s">
        <v>1440</v>
      </c>
      <c r="C1438" s="67" t="s">
        <v>1699</v>
      </c>
      <c r="D1438" s="67" t="s">
        <v>1701</v>
      </c>
      <c r="E1438" s="67"/>
      <c r="F1438" s="67" t="s">
        <v>802</v>
      </c>
      <c r="G1438" s="60">
        <v>1682</v>
      </c>
      <c r="H1438" s="61">
        <v>4283</v>
      </c>
    </row>
    <row r="1439" spans="1:8" x14ac:dyDescent="0.25">
      <c r="A1439" s="67"/>
      <c r="B1439" s="67"/>
      <c r="C1439" s="67"/>
      <c r="D1439" s="67"/>
      <c r="E1439" s="67"/>
      <c r="F1439" s="67"/>
      <c r="G1439" s="36">
        <v>1000</v>
      </c>
      <c r="H1439" s="61">
        <v>0</v>
      </c>
    </row>
    <row r="1440" spans="1:8" x14ac:dyDescent="0.25">
      <c r="A1440" s="11" t="s">
        <v>1705</v>
      </c>
      <c r="B1440" s="64" t="s">
        <v>1441</v>
      </c>
      <c r="C1440" s="64" t="s">
        <v>920</v>
      </c>
      <c r="D1440" s="64" t="s">
        <v>111</v>
      </c>
      <c r="E1440" s="64" t="s">
        <v>1442</v>
      </c>
      <c r="F1440" s="69" t="s">
        <v>1443</v>
      </c>
      <c r="G1440" s="42">
        <v>0</v>
      </c>
      <c r="H1440" s="28">
        <v>0</v>
      </c>
    </row>
    <row r="1441" spans="1:8" x14ac:dyDescent="0.25">
      <c r="A1441" s="65" t="s">
        <v>1444</v>
      </c>
      <c r="B1441" s="64"/>
      <c r="C1441" s="64"/>
      <c r="D1441" s="64"/>
      <c r="E1441" s="64"/>
      <c r="F1441" s="73"/>
      <c r="G1441" s="42">
        <v>0</v>
      </c>
      <c r="H1441" s="42">
        <v>0</v>
      </c>
    </row>
    <row r="1442" spans="1:8" x14ac:dyDescent="0.25">
      <c r="A1442" s="65"/>
      <c r="B1442" s="64"/>
      <c r="C1442" s="64"/>
      <c r="D1442" s="64"/>
      <c r="E1442" s="64"/>
      <c r="F1442" s="73"/>
      <c r="G1442" s="43"/>
      <c r="H1442" s="42">
        <v>0</v>
      </c>
    </row>
    <row r="1443" spans="1:8" x14ac:dyDescent="0.25">
      <c r="A1443" s="11" t="s">
        <v>1705</v>
      </c>
      <c r="B1443" s="64" t="s">
        <v>1445</v>
      </c>
      <c r="C1443" s="64" t="s">
        <v>920</v>
      </c>
      <c r="D1443" s="64" t="s">
        <v>111</v>
      </c>
      <c r="E1443" s="64" t="s">
        <v>1442</v>
      </c>
      <c r="F1443" s="69" t="s">
        <v>63</v>
      </c>
      <c r="G1443" s="42">
        <v>0</v>
      </c>
      <c r="H1443" s="28">
        <v>0</v>
      </c>
    </row>
    <row r="1444" spans="1:8" x14ac:dyDescent="0.25">
      <c r="A1444" s="65" t="s">
        <v>1444</v>
      </c>
      <c r="B1444" s="64"/>
      <c r="C1444" s="64"/>
      <c r="D1444" s="64"/>
      <c r="E1444" s="64"/>
      <c r="F1444" s="73"/>
      <c r="G1444" s="42">
        <v>0</v>
      </c>
      <c r="H1444" s="42">
        <v>0</v>
      </c>
    </row>
    <row r="1445" spans="1:8" x14ac:dyDescent="0.25">
      <c r="A1445" s="65"/>
      <c r="B1445" s="64"/>
      <c r="C1445" s="64"/>
      <c r="D1445" s="64"/>
      <c r="E1445" s="64"/>
      <c r="F1445" s="73"/>
      <c r="G1445" s="43"/>
      <c r="H1445" s="42">
        <v>0</v>
      </c>
    </row>
    <row r="1446" spans="1:8" x14ac:dyDescent="0.25">
      <c r="A1446" s="11" t="s">
        <v>1705</v>
      </c>
      <c r="B1446" s="64" t="s">
        <v>1446</v>
      </c>
      <c r="C1446" s="64" t="s">
        <v>920</v>
      </c>
      <c r="D1446" s="64" t="s">
        <v>111</v>
      </c>
      <c r="E1446" s="64" t="s">
        <v>1442</v>
      </c>
      <c r="F1446" s="69" t="s">
        <v>1447</v>
      </c>
      <c r="G1446" s="42">
        <v>0</v>
      </c>
      <c r="H1446" s="28">
        <v>0</v>
      </c>
    </row>
    <row r="1447" spans="1:8" x14ac:dyDescent="0.25">
      <c r="A1447" s="65" t="s">
        <v>1444</v>
      </c>
      <c r="B1447" s="64"/>
      <c r="C1447" s="64"/>
      <c r="D1447" s="64"/>
      <c r="E1447" s="64"/>
      <c r="F1447" s="73"/>
      <c r="G1447" s="42">
        <v>0</v>
      </c>
      <c r="H1447" s="42">
        <v>0</v>
      </c>
    </row>
    <row r="1448" spans="1:8" x14ac:dyDescent="0.25">
      <c r="A1448" s="65"/>
      <c r="B1448" s="64"/>
      <c r="C1448" s="64"/>
      <c r="D1448" s="64"/>
      <c r="E1448" s="64"/>
      <c r="F1448" s="73"/>
      <c r="G1448" s="43"/>
      <c r="H1448" s="42">
        <v>0</v>
      </c>
    </row>
    <row r="1449" spans="1:8" ht="15" customHeight="1" x14ac:dyDescent="0.25">
      <c r="A1449" s="65" t="s">
        <v>1444</v>
      </c>
      <c r="B1449" s="64" t="s">
        <v>259</v>
      </c>
      <c r="C1449" s="64" t="s">
        <v>1448</v>
      </c>
      <c r="D1449" s="64" t="s">
        <v>1448</v>
      </c>
      <c r="E1449" s="64" t="s">
        <v>1442</v>
      </c>
      <c r="F1449" s="69" t="s">
        <v>341</v>
      </c>
      <c r="G1449" s="42">
        <v>1725</v>
      </c>
      <c r="H1449" s="28">
        <v>3194.67</v>
      </c>
    </row>
    <row r="1450" spans="1:8" x14ac:dyDescent="0.25">
      <c r="A1450" s="65"/>
      <c r="B1450" s="64"/>
      <c r="C1450" s="64"/>
      <c r="D1450" s="64"/>
      <c r="E1450" s="64"/>
      <c r="F1450" s="73"/>
      <c r="G1450" s="42">
        <v>805</v>
      </c>
      <c r="H1450" s="42">
        <v>0</v>
      </c>
    </row>
    <row r="1451" spans="1:8" x14ac:dyDescent="0.25">
      <c r="A1451" s="65"/>
      <c r="B1451" s="64"/>
      <c r="C1451" s="64"/>
      <c r="D1451" s="64"/>
      <c r="E1451" s="64"/>
      <c r="F1451" s="73"/>
      <c r="G1451" s="43"/>
      <c r="H1451" s="42">
        <v>480</v>
      </c>
    </row>
    <row r="1452" spans="1:8" ht="15" customHeight="1" x14ac:dyDescent="0.25">
      <c r="A1452" s="65" t="s">
        <v>1444</v>
      </c>
      <c r="B1452" s="64" t="s">
        <v>1449</v>
      </c>
      <c r="C1452" s="64" t="s">
        <v>1450</v>
      </c>
      <c r="D1452" s="64" t="s">
        <v>655</v>
      </c>
      <c r="E1452" s="64" t="s">
        <v>1442</v>
      </c>
      <c r="F1452" s="69" t="s">
        <v>1451</v>
      </c>
      <c r="G1452" s="42">
        <v>3450</v>
      </c>
      <c r="H1452" s="28">
        <v>3212.7</v>
      </c>
    </row>
    <row r="1453" spans="1:8" x14ac:dyDescent="0.25">
      <c r="A1453" s="65"/>
      <c r="B1453" s="64"/>
      <c r="C1453" s="64"/>
      <c r="D1453" s="64"/>
      <c r="E1453" s="64"/>
      <c r="F1453" s="73"/>
      <c r="G1453" s="42">
        <v>1488</v>
      </c>
      <c r="H1453" s="42">
        <v>0</v>
      </c>
    </row>
    <row r="1454" spans="1:8" x14ac:dyDescent="0.25">
      <c r="A1454" s="65"/>
      <c r="B1454" s="64"/>
      <c r="C1454" s="64"/>
      <c r="D1454" s="64"/>
      <c r="E1454" s="64"/>
      <c r="F1454" s="73"/>
      <c r="G1454" s="43"/>
      <c r="H1454" s="42">
        <v>750</v>
      </c>
    </row>
    <row r="1455" spans="1:8" x14ac:dyDescent="0.25">
      <c r="A1455" s="67" t="s">
        <v>1452</v>
      </c>
      <c r="B1455" s="67" t="s">
        <v>1453</v>
      </c>
      <c r="C1455" s="67" t="s">
        <v>168</v>
      </c>
      <c r="D1455" s="67" t="s">
        <v>511</v>
      </c>
      <c r="E1455" s="64" t="s">
        <v>1454</v>
      </c>
      <c r="F1455" s="74" t="s">
        <v>60</v>
      </c>
      <c r="G1455" s="32">
        <v>0</v>
      </c>
      <c r="H1455" s="32">
        <v>0</v>
      </c>
    </row>
    <row r="1456" spans="1:8" x14ac:dyDescent="0.25">
      <c r="A1456" s="68"/>
      <c r="B1456" s="67"/>
      <c r="C1456" s="67"/>
      <c r="D1456" s="67"/>
      <c r="E1456" s="73"/>
      <c r="F1456" s="74"/>
      <c r="G1456" s="32">
        <v>1000</v>
      </c>
      <c r="H1456" s="32">
        <v>0</v>
      </c>
    </row>
    <row r="1457" spans="1:8" x14ac:dyDescent="0.25">
      <c r="A1457" s="68"/>
      <c r="B1457" s="67"/>
      <c r="C1457" s="67"/>
      <c r="D1457" s="67"/>
      <c r="E1457" s="73"/>
      <c r="F1457" s="74"/>
      <c r="G1457" s="32"/>
      <c r="H1457" s="32">
        <v>0</v>
      </c>
    </row>
    <row r="1458" spans="1:8" x14ac:dyDescent="0.25">
      <c r="A1458" s="67" t="s">
        <v>1455</v>
      </c>
      <c r="B1458" s="67" t="s">
        <v>1456</v>
      </c>
      <c r="C1458" s="67" t="s">
        <v>168</v>
      </c>
      <c r="D1458" s="67" t="s">
        <v>511</v>
      </c>
      <c r="E1458" s="64" t="s">
        <v>1454</v>
      </c>
      <c r="F1458" s="74" t="s">
        <v>63</v>
      </c>
      <c r="G1458" s="32">
        <v>4238.68</v>
      </c>
      <c r="H1458" s="32">
        <v>0</v>
      </c>
    </row>
    <row r="1459" spans="1:8" x14ac:dyDescent="0.25">
      <c r="A1459" s="68"/>
      <c r="B1459" s="67"/>
      <c r="C1459" s="67"/>
      <c r="D1459" s="67"/>
      <c r="E1459" s="73"/>
      <c r="F1459" s="74"/>
      <c r="G1459" s="32">
        <v>1320</v>
      </c>
      <c r="H1459" s="32">
        <v>2132</v>
      </c>
    </row>
    <row r="1460" spans="1:8" x14ac:dyDescent="0.25">
      <c r="A1460" s="68"/>
      <c r="B1460" s="67"/>
      <c r="C1460" s="67"/>
      <c r="D1460" s="67"/>
      <c r="E1460" s="73"/>
      <c r="F1460" s="74"/>
      <c r="G1460" s="32"/>
      <c r="H1460" s="32">
        <v>0</v>
      </c>
    </row>
    <row r="1461" spans="1:8" x14ac:dyDescent="0.25">
      <c r="A1461" s="67" t="s">
        <v>1457</v>
      </c>
      <c r="B1461" s="67" t="s">
        <v>1458</v>
      </c>
      <c r="C1461" s="67" t="s">
        <v>168</v>
      </c>
      <c r="D1461" s="67" t="s">
        <v>511</v>
      </c>
      <c r="E1461" s="64" t="s">
        <v>1454</v>
      </c>
      <c r="F1461" s="74" t="s">
        <v>132</v>
      </c>
      <c r="G1461" s="32">
        <v>0</v>
      </c>
      <c r="H1461" s="32">
        <v>0</v>
      </c>
    </row>
    <row r="1462" spans="1:8" x14ac:dyDescent="0.25">
      <c r="A1462" s="68"/>
      <c r="B1462" s="67"/>
      <c r="C1462" s="67"/>
      <c r="D1462" s="67"/>
      <c r="E1462" s="73"/>
      <c r="F1462" s="74"/>
      <c r="G1462" s="32">
        <v>0</v>
      </c>
      <c r="H1462" s="32">
        <v>0</v>
      </c>
    </row>
    <row r="1463" spans="1:8" x14ac:dyDescent="0.25">
      <c r="A1463" s="68"/>
      <c r="B1463" s="67"/>
      <c r="C1463" s="67"/>
      <c r="D1463" s="67"/>
      <c r="E1463" s="73"/>
      <c r="F1463" s="74"/>
      <c r="G1463" s="32"/>
      <c r="H1463" s="32">
        <v>0</v>
      </c>
    </row>
    <row r="1464" spans="1:8" x14ac:dyDescent="0.25">
      <c r="A1464" s="67" t="s">
        <v>1459</v>
      </c>
      <c r="B1464" s="67" t="s">
        <v>1460</v>
      </c>
      <c r="C1464" s="67" t="s">
        <v>168</v>
      </c>
      <c r="D1464" s="67" t="s">
        <v>511</v>
      </c>
      <c r="E1464" s="64" t="s">
        <v>1454</v>
      </c>
      <c r="F1464" s="74" t="s">
        <v>132</v>
      </c>
      <c r="G1464" s="32">
        <v>3539.68</v>
      </c>
      <c r="H1464" s="32">
        <v>0</v>
      </c>
    </row>
    <row r="1465" spans="1:8" x14ac:dyDescent="0.25">
      <c r="A1465" s="68"/>
      <c r="B1465" s="67"/>
      <c r="C1465" s="67"/>
      <c r="D1465" s="67"/>
      <c r="E1465" s="73"/>
      <c r="F1465" s="74"/>
      <c r="G1465" s="32">
        <v>1316</v>
      </c>
      <c r="H1465" s="32">
        <v>1125</v>
      </c>
    </row>
    <row r="1466" spans="1:8" x14ac:dyDescent="0.25">
      <c r="A1466" s="68"/>
      <c r="B1466" s="67"/>
      <c r="C1466" s="67"/>
      <c r="D1466" s="67"/>
      <c r="E1466" s="73"/>
      <c r="F1466" s="74"/>
      <c r="G1466" s="32"/>
      <c r="H1466" s="32">
        <v>0</v>
      </c>
    </row>
    <row r="1467" spans="1:8" x14ac:dyDescent="0.25">
      <c r="A1467" s="67" t="s">
        <v>1461</v>
      </c>
      <c r="B1467" s="67" t="s">
        <v>1462</v>
      </c>
      <c r="C1467" s="67" t="s">
        <v>168</v>
      </c>
      <c r="D1467" s="67" t="s">
        <v>511</v>
      </c>
      <c r="E1467" s="64" t="s">
        <v>1454</v>
      </c>
      <c r="F1467" s="74" t="s">
        <v>88</v>
      </c>
      <c r="G1467" s="32">
        <v>0</v>
      </c>
      <c r="H1467" s="32">
        <v>0</v>
      </c>
    </row>
    <row r="1468" spans="1:8" x14ac:dyDescent="0.25">
      <c r="A1468" s="68"/>
      <c r="B1468" s="67"/>
      <c r="C1468" s="67"/>
      <c r="D1468" s="67"/>
      <c r="E1468" s="73"/>
      <c r="F1468" s="74"/>
      <c r="G1468" s="32">
        <v>951</v>
      </c>
      <c r="H1468" s="32">
        <v>0</v>
      </c>
    </row>
    <row r="1469" spans="1:8" x14ac:dyDescent="0.25">
      <c r="A1469" s="68"/>
      <c r="B1469" s="67"/>
      <c r="C1469" s="67"/>
      <c r="D1469" s="67"/>
      <c r="E1469" s="73"/>
      <c r="F1469" s="74"/>
      <c r="G1469" s="32"/>
      <c r="H1469" s="32">
        <v>0</v>
      </c>
    </row>
    <row r="1470" spans="1:8" x14ac:dyDescent="0.25">
      <c r="A1470" s="67" t="s">
        <v>1463</v>
      </c>
      <c r="B1470" s="67" t="s">
        <v>1464</v>
      </c>
      <c r="C1470" s="67" t="s">
        <v>1465</v>
      </c>
      <c r="D1470" s="67" t="s">
        <v>1465</v>
      </c>
      <c r="E1470" s="64" t="s">
        <v>1454</v>
      </c>
      <c r="F1470" s="74" t="s">
        <v>522</v>
      </c>
      <c r="G1470" s="32">
        <v>0</v>
      </c>
      <c r="H1470" s="32">
        <v>0</v>
      </c>
    </row>
    <row r="1471" spans="1:8" x14ac:dyDescent="0.25">
      <c r="A1471" s="68"/>
      <c r="B1471" s="67"/>
      <c r="C1471" s="67"/>
      <c r="D1471" s="67"/>
      <c r="E1471" s="73"/>
      <c r="F1471" s="74"/>
      <c r="G1471" s="32">
        <v>1000</v>
      </c>
      <c r="H1471" s="32">
        <v>0</v>
      </c>
    </row>
    <row r="1472" spans="1:8" x14ac:dyDescent="0.25">
      <c r="A1472" s="68"/>
      <c r="B1472" s="67"/>
      <c r="C1472" s="67"/>
      <c r="D1472" s="67"/>
      <c r="E1472" s="73"/>
      <c r="F1472" s="74"/>
      <c r="G1472" s="32"/>
      <c r="H1472" s="32">
        <v>0</v>
      </c>
    </row>
    <row r="1473" spans="1:8" x14ac:dyDescent="0.25">
      <c r="A1473" s="67" t="s">
        <v>1466</v>
      </c>
      <c r="B1473" s="67" t="s">
        <v>1467</v>
      </c>
      <c r="C1473" s="67" t="s">
        <v>1468</v>
      </c>
      <c r="D1473" s="67" t="s">
        <v>534</v>
      </c>
      <c r="E1473" s="64" t="s">
        <v>1454</v>
      </c>
      <c r="F1473" s="74" t="s">
        <v>67</v>
      </c>
      <c r="G1473" s="32">
        <v>0</v>
      </c>
      <c r="H1473" s="32">
        <v>0</v>
      </c>
    </row>
    <row r="1474" spans="1:8" x14ac:dyDescent="0.25">
      <c r="A1474" s="68"/>
      <c r="B1474" s="67"/>
      <c r="C1474" s="67"/>
      <c r="D1474" s="67"/>
      <c r="E1474" s="73"/>
      <c r="F1474" s="74"/>
      <c r="G1474" s="32">
        <v>785</v>
      </c>
      <c r="H1474" s="32">
        <v>0</v>
      </c>
    </row>
    <row r="1475" spans="1:8" x14ac:dyDescent="0.25">
      <c r="A1475" s="68"/>
      <c r="B1475" s="67"/>
      <c r="C1475" s="67"/>
      <c r="D1475" s="67"/>
      <c r="E1475" s="73"/>
      <c r="F1475" s="74"/>
      <c r="G1475" s="32"/>
      <c r="H1475" s="32">
        <v>0</v>
      </c>
    </row>
    <row r="1476" spans="1:8" x14ac:dyDescent="0.25">
      <c r="A1476" s="67" t="s">
        <v>1469</v>
      </c>
      <c r="B1476" s="67" t="s">
        <v>1470</v>
      </c>
      <c r="C1476" s="67" t="s">
        <v>1468</v>
      </c>
      <c r="D1476" s="67" t="s">
        <v>534</v>
      </c>
      <c r="E1476" s="64" t="s">
        <v>1454</v>
      </c>
      <c r="F1476" s="74" t="s">
        <v>67</v>
      </c>
      <c r="G1476" s="32">
        <v>0</v>
      </c>
      <c r="H1476" s="32">
        <v>0</v>
      </c>
    </row>
    <row r="1477" spans="1:8" x14ac:dyDescent="0.25">
      <c r="A1477" s="68"/>
      <c r="B1477" s="67"/>
      <c r="C1477" s="67"/>
      <c r="D1477" s="67"/>
      <c r="E1477" s="73"/>
      <c r="F1477" s="74"/>
      <c r="G1477" s="32">
        <v>1000</v>
      </c>
      <c r="H1477" s="32">
        <v>0</v>
      </c>
    </row>
    <row r="1478" spans="1:8" x14ac:dyDescent="0.25">
      <c r="A1478" s="68"/>
      <c r="B1478" s="67"/>
      <c r="C1478" s="67"/>
      <c r="D1478" s="67"/>
      <c r="E1478" s="73"/>
      <c r="F1478" s="74"/>
      <c r="G1478" s="32"/>
      <c r="H1478" s="32">
        <v>0</v>
      </c>
    </row>
    <row r="1479" spans="1:8" x14ac:dyDescent="0.25">
      <c r="A1479" s="67" t="s">
        <v>1471</v>
      </c>
      <c r="B1479" s="67" t="s">
        <v>1472</v>
      </c>
      <c r="C1479" s="67" t="s">
        <v>1473</v>
      </c>
      <c r="D1479" s="67" t="s">
        <v>1474</v>
      </c>
      <c r="E1479" s="64" t="s">
        <v>1454</v>
      </c>
      <c r="F1479" s="74" t="s">
        <v>357</v>
      </c>
      <c r="G1479" s="32">
        <v>0</v>
      </c>
      <c r="H1479" s="32">
        <v>0</v>
      </c>
    </row>
    <row r="1480" spans="1:8" x14ac:dyDescent="0.25">
      <c r="A1480" s="68"/>
      <c r="B1480" s="67"/>
      <c r="C1480" s="67"/>
      <c r="D1480" s="67"/>
      <c r="E1480" s="73"/>
      <c r="F1480" s="74"/>
      <c r="G1480" s="32">
        <v>1000</v>
      </c>
      <c r="H1480" s="32">
        <v>0</v>
      </c>
    </row>
    <row r="1481" spans="1:8" x14ac:dyDescent="0.25">
      <c r="A1481" s="68"/>
      <c r="B1481" s="67"/>
      <c r="C1481" s="67"/>
      <c r="D1481" s="67"/>
      <c r="E1481" s="73"/>
      <c r="F1481" s="74"/>
      <c r="G1481" s="32"/>
      <c r="H1481" s="32">
        <v>0</v>
      </c>
    </row>
    <row r="1482" spans="1:8" x14ac:dyDescent="0.25">
      <c r="A1482" s="67" t="s">
        <v>1475</v>
      </c>
      <c r="B1482" s="67" t="s">
        <v>1476</v>
      </c>
      <c r="C1482" s="67" t="s">
        <v>1473</v>
      </c>
      <c r="D1482" s="67" t="s">
        <v>1474</v>
      </c>
      <c r="E1482" s="64" t="s">
        <v>1454</v>
      </c>
      <c r="F1482" s="74" t="s">
        <v>526</v>
      </c>
      <c r="G1482" s="32">
        <v>0</v>
      </c>
      <c r="H1482" s="32">
        <v>0</v>
      </c>
    </row>
    <row r="1483" spans="1:8" x14ac:dyDescent="0.25">
      <c r="A1483" s="68"/>
      <c r="B1483" s="67"/>
      <c r="C1483" s="67"/>
      <c r="D1483" s="67"/>
      <c r="E1483" s="73"/>
      <c r="F1483" s="74"/>
      <c r="G1483" s="32">
        <v>0</v>
      </c>
      <c r="H1483" s="32">
        <v>0</v>
      </c>
    </row>
    <row r="1484" spans="1:8" x14ac:dyDescent="0.25">
      <c r="A1484" s="68"/>
      <c r="B1484" s="67"/>
      <c r="C1484" s="67"/>
      <c r="D1484" s="67"/>
      <c r="E1484" s="73"/>
      <c r="F1484" s="74"/>
      <c r="G1484" s="32"/>
      <c r="H1484" s="32">
        <v>0</v>
      </c>
    </row>
    <row r="1485" spans="1:8" x14ac:dyDescent="0.25">
      <c r="A1485" s="67" t="s">
        <v>1477</v>
      </c>
      <c r="B1485" s="67" t="s">
        <v>1478</v>
      </c>
      <c r="C1485" s="67" t="s">
        <v>1473</v>
      </c>
      <c r="D1485" s="67" t="s">
        <v>1474</v>
      </c>
      <c r="E1485" s="64" t="s">
        <v>1454</v>
      </c>
      <c r="F1485" s="74" t="s">
        <v>825</v>
      </c>
      <c r="G1485" s="32">
        <v>0</v>
      </c>
      <c r="H1485" s="32">
        <v>0</v>
      </c>
    </row>
    <row r="1486" spans="1:8" x14ac:dyDescent="0.25">
      <c r="A1486" s="68"/>
      <c r="B1486" s="67"/>
      <c r="C1486" s="67"/>
      <c r="D1486" s="67"/>
      <c r="E1486" s="73"/>
      <c r="F1486" s="74"/>
      <c r="G1486" s="32">
        <v>902</v>
      </c>
      <c r="H1486" s="32">
        <v>0</v>
      </c>
    </row>
    <row r="1487" spans="1:8" x14ac:dyDescent="0.25">
      <c r="A1487" s="68"/>
      <c r="B1487" s="67"/>
      <c r="C1487" s="67"/>
      <c r="D1487" s="67"/>
      <c r="E1487" s="73"/>
      <c r="F1487" s="74"/>
      <c r="G1487" s="32"/>
      <c r="H1487" s="32">
        <v>0</v>
      </c>
    </row>
    <row r="1488" spans="1:8" x14ac:dyDescent="0.25">
      <c r="A1488" s="67" t="s">
        <v>1479</v>
      </c>
      <c r="B1488" s="67" t="s">
        <v>1480</v>
      </c>
      <c r="C1488" s="67" t="s">
        <v>1473</v>
      </c>
      <c r="D1488" s="67" t="s">
        <v>1474</v>
      </c>
      <c r="E1488" s="64" t="s">
        <v>1454</v>
      </c>
      <c r="F1488" s="74" t="s">
        <v>368</v>
      </c>
      <c r="G1488" s="32">
        <v>0</v>
      </c>
      <c r="H1488" s="32">
        <v>0</v>
      </c>
    </row>
    <row r="1489" spans="1:8" x14ac:dyDescent="0.25">
      <c r="A1489" s="68"/>
      <c r="B1489" s="67"/>
      <c r="C1489" s="67"/>
      <c r="D1489" s="67"/>
      <c r="E1489" s="73"/>
      <c r="F1489" s="74"/>
      <c r="G1489" s="32">
        <v>1000</v>
      </c>
      <c r="H1489" s="32">
        <v>0</v>
      </c>
    </row>
    <row r="1490" spans="1:8" x14ac:dyDescent="0.25">
      <c r="A1490" s="68"/>
      <c r="B1490" s="67"/>
      <c r="C1490" s="67"/>
      <c r="D1490" s="67"/>
      <c r="E1490" s="73"/>
      <c r="F1490" s="74"/>
      <c r="G1490" s="32"/>
      <c r="H1490" s="32">
        <v>0</v>
      </c>
    </row>
    <row r="1491" spans="1:8" ht="24.95" customHeight="1" x14ac:dyDescent="0.25">
      <c r="A1491" s="67" t="s">
        <v>1481</v>
      </c>
      <c r="B1491" s="67" t="s">
        <v>1482</v>
      </c>
      <c r="C1491" s="67" t="s">
        <v>1483</v>
      </c>
      <c r="D1491" s="67" t="s">
        <v>1483</v>
      </c>
      <c r="E1491" s="64" t="s">
        <v>1454</v>
      </c>
      <c r="F1491" s="74" t="s">
        <v>154</v>
      </c>
      <c r="G1491" s="32">
        <v>0</v>
      </c>
      <c r="H1491" s="32">
        <v>0</v>
      </c>
    </row>
    <row r="1492" spans="1:8" ht="24.95" customHeight="1" x14ac:dyDescent="0.25">
      <c r="A1492" s="68"/>
      <c r="B1492" s="67"/>
      <c r="C1492" s="67"/>
      <c r="D1492" s="67"/>
      <c r="E1492" s="73"/>
      <c r="F1492" s="74"/>
      <c r="G1492" s="32">
        <v>1000</v>
      </c>
      <c r="H1492" s="32">
        <v>0</v>
      </c>
    </row>
    <row r="1493" spans="1:8" ht="24.95" customHeight="1" x14ac:dyDescent="0.25">
      <c r="A1493" s="68"/>
      <c r="B1493" s="67"/>
      <c r="C1493" s="67"/>
      <c r="D1493" s="67"/>
      <c r="E1493" s="73"/>
      <c r="F1493" s="74"/>
      <c r="G1493" s="32"/>
      <c r="H1493" s="32">
        <v>0</v>
      </c>
    </row>
    <row r="1494" spans="1:8" x14ac:dyDescent="0.25">
      <c r="A1494" s="67" t="s">
        <v>1484</v>
      </c>
      <c r="B1494" s="67" t="s">
        <v>1485</v>
      </c>
      <c r="C1494" s="67" t="s">
        <v>1110</v>
      </c>
      <c r="D1494" s="67" t="s">
        <v>1110</v>
      </c>
      <c r="E1494" s="64" t="s">
        <v>1454</v>
      </c>
      <c r="F1494" s="74" t="s">
        <v>204</v>
      </c>
      <c r="G1494" s="32">
        <v>0</v>
      </c>
      <c r="H1494" s="32">
        <v>0</v>
      </c>
    </row>
    <row r="1495" spans="1:8" x14ac:dyDescent="0.25">
      <c r="A1495" s="68"/>
      <c r="B1495" s="67"/>
      <c r="C1495" s="67"/>
      <c r="D1495" s="67"/>
      <c r="E1495" s="73"/>
      <c r="F1495" s="74"/>
      <c r="G1495" s="32">
        <v>1000</v>
      </c>
      <c r="H1495" s="32">
        <v>0</v>
      </c>
    </row>
    <row r="1496" spans="1:8" x14ac:dyDescent="0.25">
      <c r="A1496" s="68"/>
      <c r="B1496" s="67"/>
      <c r="C1496" s="67"/>
      <c r="D1496" s="67"/>
      <c r="E1496" s="73"/>
      <c r="F1496" s="74"/>
      <c r="G1496" s="32"/>
      <c r="H1496" s="32">
        <v>0</v>
      </c>
    </row>
    <row r="1497" spans="1:8" x14ac:dyDescent="0.25">
      <c r="A1497" s="67" t="s">
        <v>1486</v>
      </c>
      <c r="B1497" s="67" t="s">
        <v>1487</v>
      </c>
      <c r="C1497" s="67" t="s">
        <v>1488</v>
      </c>
      <c r="D1497" s="67" t="s">
        <v>1489</v>
      </c>
      <c r="E1497" s="64" t="s">
        <v>1454</v>
      </c>
      <c r="F1497" s="74" t="s">
        <v>802</v>
      </c>
      <c r="G1497" s="32">
        <v>0</v>
      </c>
      <c r="H1497" s="32">
        <v>0</v>
      </c>
    </row>
    <row r="1498" spans="1:8" x14ac:dyDescent="0.25">
      <c r="A1498" s="68"/>
      <c r="B1498" s="67"/>
      <c r="C1498" s="67"/>
      <c r="D1498" s="67"/>
      <c r="E1498" s="73"/>
      <c r="F1498" s="74"/>
      <c r="G1498" s="32">
        <v>0</v>
      </c>
      <c r="H1498" s="32">
        <v>0</v>
      </c>
    </row>
    <row r="1499" spans="1:8" x14ac:dyDescent="0.25">
      <c r="A1499" s="68"/>
      <c r="B1499" s="67"/>
      <c r="C1499" s="67"/>
      <c r="D1499" s="67"/>
      <c r="E1499" s="73"/>
      <c r="F1499" s="74"/>
      <c r="G1499" s="32"/>
      <c r="H1499" s="32">
        <v>0</v>
      </c>
    </row>
    <row r="1500" spans="1:8" x14ac:dyDescent="0.25">
      <c r="A1500" s="67" t="s">
        <v>1490</v>
      </c>
      <c r="B1500" s="67" t="s">
        <v>1491</v>
      </c>
      <c r="C1500" s="67" t="s">
        <v>1488</v>
      </c>
      <c r="D1500" s="67" t="s">
        <v>1489</v>
      </c>
      <c r="E1500" s="64" t="s">
        <v>1454</v>
      </c>
      <c r="F1500" s="74" t="s">
        <v>802</v>
      </c>
      <c r="G1500" s="32">
        <v>0</v>
      </c>
      <c r="H1500" s="32">
        <v>0</v>
      </c>
    </row>
    <row r="1501" spans="1:8" x14ac:dyDescent="0.25">
      <c r="A1501" s="68"/>
      <c r="B1501" s="67"/>
      <c r="C1501" s="67"/>
      <c r="D1501" s="67"/>
      <c r="E1501" s="73"/>
      <c r="F1501" s="74"/>
      <c r="G1501" s="32">
        <f>1593/2</f>
        <v>796.5</v>
      </c>
      <c r="H1501" s="32">
        <v>0</v>
      </c>
    </row>
    <row r="1502" spans="1:8" x14ac:dyDescent="0.25">
      <c r="A1502" s="68"/>
      <c r="B1502" s="67"/>
      <c r="C1502" s="67"/>
      <c r="D1502" s="67"/>
      <c r="E1502" s="73"/>
      <c r="F1502" s="74"/>
      <c r="G1502" s="32"/>
      <c r="H1502" s="32">
        <v>0</v>
      </c>
    </row>
    <row r="1503" spans="1:8" x14ac:dyDescent="0.25">
      <c r="A1503" s="67" t="s">
        <v>1492</v>
      </c>
      <c r="B1503" s="67" t="s">
        <v>1493</v>
      </c>
      <c r="C1503" s="67" t="s">
        <v>1468</v>
      </c>
      <c r="D1503" s="67" t="s">
        <v>534</v>
      </c>
      <c r="E1503" s="64" t="s">
        <v>1454</v>
      </c>
      <c r="F1503" s="74" t="s">
        <v>67</v>
      </c>
      <c r="G1503" s="32">
        <v>0</v>
      </c>
      <c r="H1503" s="32">
        <v>0</v>
      </c>
    </row>
    <row r="1504" spans="1:8" x14ac:dyDescent="0.25">
      <c r="A1504" s="68"/>
      <c r="B1504" s="67"/>
      <c r="C1504" s="67"/>
      <c r="D1504" s="67"/>
      <c r="E1504" s="73"/>
      <c r="F1504" s="74"/>
      <c r="G1504" s="32">
        <v>0</v>
      </c>
      <c r="H1504" s="32">
        <v>0</v>
      </c>
    </row>
    <row r="1505" spans="1:8" x14ac:dyDescent="0.25">
      <c r="A1505" s="68"/>
      <c r="B1505" s="67"/>
      <c r="C1505" s="67"/>
      <c r="D1505" s="67"/>
      <c r="E1505" s="73"/>
      <c r="F1505" s="74"/>
      <c r="G1505" s="32"/>
      <c r="H1505" s="32">
        <v>0</v>
      </c>
    </row>
    <row r="1506" spans="1:8" ht="24.95" customHeight="1" x14ac:dyDescent="0.25">
      <c r="A1506" s="67" t="s">
        <v>1494</v>
      </c>
      <c r="B1506" s="67" t="s">
        <v>1495</v>
      </c>
      <c r="C1506" s="67" t="s">
        <v>1483</v>
      </c>
      <c r="D1506" s="67" t="s">
        <v>1483</v>
      </c>
      <c r="E1506" s="64" t="s">
        <v>1454</v>
      </c>
      <c r="F1506" s="74" t="s">
        <v>154</v>
      </c>
      <c r="G1506" s="32">
        <v>0</v>
      </c>
      <c r="H1506" s="32">
        <v>0</v>
      </c>
    </row>
    <row r="1507" spans="1:8" ht="24.95" customHeight="1" x14ac:dyDescent="0.25">
      <c r="A1507" s="68"/>
      <c r="B1507" s="67"/>
      <c r="C1507" s="67"/>
      <c r="D1507" s="67"/>
      <c r="E1507" s="73"/>
      <c r="F1507" s="74"/>
      <c r="G1507" s="32">
        <v>1000</v>
      </c>
      <c r="H1507" s="32">
        <v>0</v>
      </c>
    </row>
    <row r="1508" spans="1:8" ht="24.95" customHeight="1" x14ac:dyDescent="0.25">
      <c r="A1508" s="68"/>
      <c r="B1508" s="67"/>
      <c r="C1508" s="67"/>
      <c r="D1508" s="67"/>
      <c r="E1508" s="73"/>
      <c r="F1508" s="74"/>
      <c r="G1508" s="32"/>
      <c r="H1508" s="32">
        <v>0</v>
      </c>
    </row>
    <row r="1509" spans="1:8" x14ac:dyDescent="0.25">
      <c r="A1509" s="67" t="s">
        <v>1496</v>
      </c>
      <c r="B1509" s="67" t="s">
        <v>1497</v>
      </c>
      <c r="C1509" s="67" t="s">
        <v>1488</v>
      </c>
      <c r="D1509" s="67" t="s">
        <v>1489</v>
      </c>
      <c r="E1509" s="64" t="s">
        <v>1454</v>
      </c>
      <c r="F1509" s="74" t="s">
        <v>802</v>
      </c>
      <c r="G1509" s="32">
        <v>0</v>
      </c>
      <c r="H1509" s="32">
        <v>0</v>
      </c>
    </row>
    <row r="1510" spans="1:8" x14ac:dyDescent="0.25">
      <c r="A1510" s="68"/>
      <c r="B1510" s="67"/>
      <c r="C1510" s="67"/>
      <c r="D1510" s="67"/>
      <c r="E1510" s="73"/>
      <c r="F1510" s="74"/>
      <c r="G1510" s="32">
        <f>1593/2</f>
        <v>796.5</v>
      </c>
      <c r="H1510" s="32">
        <v>0</v>
      </c>
    </row>
    <row r="1511" spans="1:8" x14ac:dyDescent="0.25">
      <c r="A1511" s="68"/>
      <c r="B1511" s="67"/>
      <c r="C1511" s="67"/>
      <c r="D1511" s="67"/>
      <c r="E1511" s="73"/>
      <c r="F1511" s="74"/>
      <c r="G1511" s="32"/>
      <c r="H1511" s="32">
        <v>0</v>
      </c>
    </row>
    <row r="1512" spans="1:8" x14ac:dyDescent="0.25">
      <c r="A1512" s="67" t="s">
        <v>1498</v>
      </c>
      <c r="B1512" s="67" t="s">
        <v>1499</v>
      </c>
      <c r="C1512" s="67" t="s">
        <v>1110</v>
      </c>
      <c r="D1512" s="67" t="s">
        <v>1110</v>
      </c>
      <c r="E1512" s="64" t="s">
        <v>1454</v>
      </c>
      <c r="F1512" s="74" t="s">
        <v>204</v>
      </c>
      <c r="G1512" s="32">
        <v>0</v>
      </c>
      <c r="H1512" s="32">
        <v>0</v>
      </c>
    </row>
    <row r="1513" spans="1:8" x14ac:dyDescent="0.25">
      <c r="A1513" s="68"/>
      <c r="B1513" s="67"/>
      <c r="C1513" s="67"/>
      <c r="D1513" s="67"/>
      <c r="E1513" s="73"/>
      <c r="F1513" s="74"/>
      <c r="G1513" s="32">
        <v>1000</v>
      </c>
      <c r="H1513" s="32">
        <v>0</v>
      </c>
    </row>
    <row r="1514" spans="1:8" x14ac:dyDescent="0.25">
      <c r="A1514" s="68"/>
      <c r="B1514" s="67"/>
      <c r="C1514" s="67"/>
      <c r="D1514" s="67"/>
      <c r="E1514" s="73"/>
      <c r="F1514" s="74"/>
      <c r="G1514" s="32"/>
      <c r="H1514" s="32">
        <v>0</v>
      </c>
    </row>
    <row r="1515" spans="1:8" x14ac:dyDescent="0.25">
      <c r="A1515" s="67" t="s">
        <v>1500</v>
      </c>
      <c r="B1515" s="67" t="s">
        <v>1705</v>
      </c>
      <c r="C1515" s="67" t="s">
        <v>1501</v>
      </c>
      <c r="D1515" s="67" t="s">
        <v>1501</v>
      </c>
      <c r="E1515" s="64" t="s">
        <v>1454</v>
      </c>
      <c r="F1515" s="74" t="s">
        <v>148</v>
      </c>
      <c r="G1515" s="32">
        <v>0</v>
      </c>
      <c r="H1515" s="32">
        <v>0</v>
      </c>
    </row>
    <row r="1516" spans="1:8" x14ac:dyDescent="0.25">
      <c r="A1516" s="68"/>
      <c r="B1516" s="67"/>
      <c r="C1516" s="67"/>
      <c r="D1516" s="67"/>
      <c r="E1516" s="73"/>
      <c r="F1516" s="74"/>
      <c r="G1516" s="32">
        <v>0</v>
      </c>
      <c r="H1516" s="32">
        <v>0</v>
      </c>
    </row>
    <row r="1517" spans="1:8" x14ac:dyDescent="0.25">
      <c r="A1517" s="68"/>
      <c r="B1517" s="67"/>
      <c r="C1517" s="67"/>
      <c r="D1517" s="67"/>
      <c r="E1517" s="73"/>
      <c r="F1517" s="74"/>
      <c r="G1517" s="32"/>
      <c r="H1517" s="32">
        <v>0</v>
      </c>
    </row>
    <row r="1518" spans="1:8" x14ac:dyDescent="0.25">
      <c r="A1518" s="64" t="s">
        <v>1705</v>
      </c>
      <c r="B1518" s="64" t="s">
        <v>1502</v>
      </c>
      <c r="C1518" s="64" t="s">
        <v>110</v>
      </c>
      <c r="D1518" s="64" t="s">
        <v>1503</v>
      </c>
      <c r="E1518" s="64" t="s">
        <v>1504</v>
      </c>
      <c r="F1518" s="66" t="s">
        <v>60</v>
      </c>
      <c r="G1518" s="32">
        <v>0</v>
      </c>
      <c r="H1518" s="32">
        <v>0</v>
      </c>
    </row>
    <row r="1519" spans="1:8" x14ac:dyDescent="0.25">
      <c r="A1519" s="64"/>
      <c r="B1519" s="64"/>
      <c r="C1519" s="64"/>
      <c r="D1519" s="64"/>
      <c r="E1519" s="64"/>
      <c r="F1519" s="66"/>
      <c r="G1519" s="32">
        <v>0</v>
      </c>
      <c r="H1519" s="32">
        <v>0</v>
      </c>
    </row>
    <row r="1520" spans="1:8" x14ac:dyDescent="0.25">
      <c r="A1520" s="64"/>
      <c r="B1520" s="64"/>
      <c r="C1520" s="64"/>
      <c r="D1520" s="64"/>
      <c r="E1520" s="64"/>
      <c r="F1520" s="66"/>
      <c r="G1520" s="32"/>
      <c r="H1520" s="32">
        <v>0</v>
      </c>
    </row>
    <row r="1521" spans="1:8" x14ac:dyDescent="0.25">
      <c r="A1521" s="64" t="s">
        <v>1705</v>
      </c>
      <c r="B1521" s="64" t="s">
        <v>1505</v>
      </c>
      <c r="C1521" s="64" t="s">
        <v>1506</v>
      </c>
      <c r="D1521" s="64" t="s">
        <v>1507</v>
      </c>
      <c r="E1521" s="64" t="s">
        <v>1504</v>
      </c>
      <c r="F1521" s="66" t="s">
        <v>522</v>
      </c>
      <c r="G1521" s="32">
        <v>0</v>
      </c>
      <c r="H1521" s="32">
        <v>0</v>
      </c>
    </row>
    <row r="1522" spans="1:8" x14ac:dyDescent="0.25">
      <c r="A1522" s="64"/>
      <c r="B1522" s="64"/>
      <c r="C1522" s="64"/>
      <c r="D1522" s="64"/>
      <c r="E1522" s="64"/>
      <c r="F1522" s="66"/>
      <c r="G1522" s="32">
        <v>0</v>
      </c>
      <c r="H1522" s="32">
        <v>0</v>
      </c>
    </row>
    <row r="1523" spans="1:8" x14ac:dyDescent="0.25">
      <c r="A1523" s="64"/>
      <c r="B1523" s="64"/>
      <c r="C1523" s="64"/>
      <c r="D1523" s="64"/>
      <c r="E1523" s="64"/>
      <c r="F1523" s="66"/>
      <c r="G1523" s="32"/>
      <c r="H1523" s="32">
        <v>0</v>
      </c>
    </row>
    <row r="1524" spans="1:8" x14ac:dyDescent="0.25">
      <c r="A1524" s="64" t="s">
        <v>1705</v>
      </c>
      <c r="B1524" s="64" t="s">
        <v>1508</v>
      </c>
      <c r="C1524" s="64" t="s">
        <v>110</v>
      </c>
      <c r="D1524" s="64" t="s">
        <v>1509</v>
      </c>
      <c r="E1524" s="64" t="s">
        <v>1504</v>
      </c>
      <c r="F1524" s="66" t="s">
        <v>63</v>
      </c>
      <c r="G1524" s="32">
        <v>0</v>
      </c>
      <c r="H1524" s="32">
        <v>0</v>
      </c>
    </row>
    <row r="1525" spans="1:8" x14ac:dyDescent="0.25">
      <c r="A1525" s="64"/>
      <c r="B1525" s="64"/>
      <c r="C1525" s="64"/>
      <c r="D1525" s="64"/>
      <c r="E1525" s="64"/>
      <c r="F1525" s="66"/>
      <c r="G1525" s="32">
        <v>0</v>
      </c>
      <c r="H1525" s="32">
        <v>0</v>
      </c>
    </row>
    <row r="1526" spans="1:8" x14ac:dyDescent="0.25">
      <c r="A1526" s="64"/>
      <c r="B1526" s="64"/>
      <c r="C1526" s="64"/>
      <c r="D1526" s="64"/>
      <c r="E1526" s="64"/>
      <c r="F1526" s="66"/>
      <c r="G1526" s="32"/>
      <c r="H1526" s="32">
        <v>0</v>
      </c>
    </row>
    <row r="1527" spans="1:8" x14ac:dyDescent="0.25">
      <c r="A1527" s="64" t="s">
        <v>1705</v>
      </c>
      <c r="B1527" s="64" t="s">
        <v>1505</v>
      </c>
      <c r="C1527" s="64" t="s">
        <v>1510</v>
      </c>
      <c r="D1527" s="64" t="s">
        <v>1511</v>
      </c>
      <c r="E1527" s="64" t="s">
        <v>1504</v>
      </c>
      <c r="F1527" s="66" t="s">
        <v>67</v>
      </c>
      <c r="G1527" s="32">
        <v>0</v>
      </c>
      <c r="H1527" s="32">
        <v>0</v>
      </c>
    </row>
    <row r="1528" spans="1:8" x14ac:dyDescent="0.25">
      <c r="A1528" s="64"/>
      <c r="B1528" s="64"/>
      <c r="C1528" s="64"/>
      <c r="D1528" s="64"/>
      <c r="E1528" s="64"/>
      <c r="F1528" s="66"/>
      <c r="G1528" s="32">
        <v>0</v>
      </c>
      <c r="H1528" s="32">
        <v>0</v>
      </c>
    </row>
    <row r="1529" spans="1:8" x14ac:dyDescent="0.25">
      <c r="A1529" s="64"/>
      <c r="B1529" s="64"/>
      <c r="C1529" s="64"/>
      <c r="D1529" s="64"/>
      <c r="E1529" s="64"/>
      <c r="F1529" s="66"/>
      <c r="G1529" s="32"/>
      <c r="H1529" s="32">
        <v>0</v>
      </c>
    </row>
    <row r="1530" spans="1:8" x14ac:dyDescent="0.25">
      <c r="A1530" s="64" t="s">
        <v>1705</v>
      </c>
      <c r="B1530" s="64" t="s">
        <v>1512</v>
      </c>
      <c r="C1530" s="64" t="s">
        <v>1510</v>
      </c>
      <c r="D1530" s="64" t="s">
        <v>1511</v>
      </c>
      <c r="E1530" s="64" t="s">
        <v>1504</v>
      </c>
      <c r="F1530" s="66" t="s">
        <v>67</v>
      </c>
      <c r="G1530" s="32">
        <v>0</v>
      </c>
      <c r="H1530" s="32">
        <v>0</v>
      </c>
    </row>
    <row r="1531" spans="1:8" x14ac:dyDescent="0.25">
      <c r="A1531" s="64"/>
      <c r="B1531" s="64"/>
      <c r="C1531" s="64"/>
      <c r="D1531" s="64"/>
      <c r="E1531" s="64"/>
      <c r="F1531" s="66"/>
      <c r="G1531" s="32">
        <v>0</v>
      </c>
      <c r="H1531" s="32">
        <v>0</v>
      </c>
    </row>
    <row r="1532" spans="1:8" x14ac:dyDescent="0.25">
      <c r="A1532" s="64"/>
      <c r="B1532" s="64"/>
      <c r="C1532" s="64"/>
      <c r="D1532" s="64"/>
      <c r="E1532" s="64"/>
      <c r="F1532" s="66"/>
      <c r="G1532" s="32"/>
      <c r="H1532" s="32">
        <v>0</v>
      </c>
    </row>
    <row r="1533" spans="1:8" x14ac:dyDescent="0.25">
      <c r="A1533" s="64" t="s">
        <v>1705</v>
      </c>
      <c r="B1533" s="64" t="s">
        <v>1502</v>
      </c>
      <c r="C1533" s="64" t="s">
        <v>110</v>
      </c>
      <c r="D1533" s="64" t="s">
        <v>1513</v>
      </c>
      <c r="E1533" s="64" t="s">
        <v>1504</v>
      </c>
      <c r="F1533" s="66" t="s">
        <v>85</v>
      </c>
      <c r="G1533" s="32">
        <v>0</v>
      </c>
      <c r="H1533" s="32">
        <v>0</v>
      </c>
    </row>
    <row r="1534" spans="1:8" x14ac:dyDescent="0.25">
      <c r="A1534" s="64"/>
      <c r="B1534" s="64"/>
      <c r="C1534" s="64"/>
      <c r="D1534" s="64"/>
      <c r="E1534" s="64"/>
      <c r="F1534" s="66"/>
      <c r="G1534" s="32">
        <v>0</v>
      </c>
      <c r="H1534" s="32">
        <v>0</v>
      </c>
    </row>
    <row r="1535" spans="1:8" x14ac:dyDescent="0.25">
      <c r="A1535" s="64"/>
      <c r="B1535" s="64"/>
      <c r="C1535" s="64"/>
      <c r="D1535" s="64"/>
      <c r="E1535" s="64"/>
      <c r="F1535" s="66"/>
      <c r="G1535" s="32"/>
      <c r="H1535" s="32">
        <v>0</v>
      </c>
    </row>
    <row r="1536" spans="1:8" x14ac:dyDescent="0.25">
      <c r="A1536" s="64" t="s">
        <v>1705</v>
      </c>
      <c r="B1536" s="64" t="s">
        <v>1514</v>
      </c>
      <c r="C1536" s="64" t="s">
        <v>529</v>
      </c>
      <c r="D1536" s="64" t="s">
        <v>1515</v>
      </c>
      <c r="E1536" s="64" t="s">
        <v>1504</v>
      </c>
      <c r="F1536" s="66" t="s">
        <v>369</v>
      </c>
      <c r="G1536" s="32">
        <v>0</v>
      </c>
      <c r="H1536" s="32">
        <v>0</v>
      </c>
    </row>
    <row r="1537" spans="1:8" x14ac:dyDescent="0.25">
      <c r="A1537" s="64"/>
      <c r="B1537" s="64"/>
      <c r="C1537" s="64"/>
      <c r="D1537" s="64"/>
      <c r="E1537" s="64"/>
      <c r="F1537" s="66"/>
      <c r="G1537" s="32">
        <v>0</v>
      </c>
      <c r="H1537" s="32">
        <v>0</v>
      </c>
    </row>
    <row r="1538" spans="1:8" x14ac:dyDescent="0.25">
      <c r="A1538" s="64"/>
      <c r="B1538" s="64"/>
      <c r="C1538" s="64"/>
      <c r="D1538" s="64"/>
      <c r="E1538" s="64"/>
      <c r="F1538" s="66"/>
      <c r="G1538" s="32"/>
      <c r="H1538" s="32">
        <v>0</v>
      </c>
    </row>
    <row r="1539" spans="1:8" x14ac:dyDescent="0.25">
      <c r="A1539" s="64" t="s">
        <v>1705</v>
      </c>
      <c r="B1539" s="64" t="s">
        <v>1516</v>
      </c>
      <c r="C1539" s="64" t="s">
        <v>110</v>
      </c>
      <c r="D1539" s="64" t="s">
        <v>1517</v>
      </c>
      <c r="E1539" s="64" t="s">
        <v>1504</v>
      </c>
      <c r="F1539" s="66" t="s">
        <v>1518</v>
      </c>
      <c r="G1539" s="32">
        <v>0</v>
      </c>
      <c r="H1539" s="32">
        <v>0</v>
      </c>
    </row>
    <row r="1540" spans="1:8" x14ac:dyDescent="0.25">
      <c r="A1540" s="64"/>
      <c r="B1540" s="64"/>
      <c r="C1540" s="64"/>
      <c r="D1540" s="64"/>
      <c r="E1540" s="64"/>
      <c r="F1540" s="66"/>
      <c r="G1540" s="32">
        <v>0</v>
      </c>
      <c r="H1540" s="32">
        <v>0</v>
      </c>
    </row>
    <row r="1541" spans="1:8" x14ac:dyDescent="0.25">
      <c r="A1541" s="64"/>
      <c r="B1541" s="64"/>
      <c r="C1541" s="64"/>
      <c r="D1541" s="64"/>
      <c r="E1541" s="64"/>
      <c r="F1541" s="66"/>
      <c r="G1541" s="32"/>
      <c r="H1541" s="32">
        <v>0</v>
      </c>
    </row>
  </sheetData>
  <mergeCells count="3109">
    <mergeCell ref="E725:E727"/>
    <mergeCell ref="E728:E730"/>
    <mergeCell ref="E731:E733"/>
    <mergeCell ref="E734:E736"/>
    <mergeCell ref="E737:E739"/>
    <mergeCell ref="E740:E742"/>
    <mergeCell ref="E743:E745"/>
    <mergeCell ref="E746:E748"/>
    <mergeCell ref="E749:E751"/>
    <mergeCell ref="E752:E754"/>
    <mergeCell ref="E755:E757"/>
    <mergeCell ref="E758:E760"/>
    <mergeCell ref="E761:E763"/>
    <mergeCell ref="E764:E766"/>
    <mergeCell ref="E767:E769"/>
    <mergeCell ref="E770:E772"/>
    <mergeCell ref="F770:F772"/>
    <mergeCell ref="F725:F727"/>
    <mergeCell ref="F728:F730"/>
    <mergeCell ref="F731:F733"/>
    <mergeCell ref="F734:F736"/>
    <mergeCell ref="F737:F739"/>
    <mergeCell ref="F740:F742"/>
    <mergeCell ref="F743:F745"/>
    <mergeCell ref="F746:F748"/>
    <mergeCell ref="F749:F751"/>
    <mergeCell ref="F752:F754"/>
    <mergeCell ref="F755:F757"/>
    <mergeCell ref="F758:F760"/>
    <mergeCell ref="F761:F763"/>
    <mergeCell ref="F764:F766"/>
    <mergeCell ref="F767:F769"/>
    <mergeCell ref="A725:A727"/>
    <mergeCell ref="A728:A730"/>
    <mergeCell ref="A731:A733"/>
    <mergeCell ref="A734:A736"/>
    <mergeCell ref="A737:A739"/>
    <mergeCell ref="A740:A742"/>
    <mergeCell ref="A743:A745"/>
    <mergeCell ref="A746:A748"/>
    <mergeCell ref="A749:A751"/>
    <mergeCell ref="A752:A754"/>
    <mergeCell ref="A755:A757"/>
    <mergeCell ref="A758:A760"/>
    <mergeCell ref="A761:A763"/>
    <mergeCell ref="A764:A766"/>
    <mergeCell ref="A767:A769"/>
    <mergeCell ref="A770:A772"/>
    <mergeCell ref="A124:A126"/>
    <mergeCell ref="A145:A147"/>
    <mergeCell ref="A154:A156"/>
    <mergeCell ref="A163:A165"/>
    <mergeCell ref="A172:A174"/>
    <mergeCell ref="A195:A197"/>
    <mergeCell ref="A204:A206"/>
    <mergeCell ref="A213:A215"/>
    <mergeCell ref="A222:A224"/>
    <mergeCell ref="A231:A233"/>
    <mergeCell ref="A240:A242"/>
    <mergeCell ref="A249:A251"/>
    <mergeCell ref="A258:A260"/>
    <mergeCell ref="A279:A280"/>
    <mergeCell ref="A285:A286"/>
    <mergeCell ref="A291:A292"/>
    <mergeCell ref="E400:E402"/>
    <mergeCell ref="E403:E405"/>
    <mergeCell ref="E406:E408"/>
    <mergeCell ref="E409:E411"/>
    <mergeCell ref="E427:E429"/>
    <mergeCell ref="E430:E432"/>
    <mergeCell ref="E433:E435"/>
    <mergeCell ref="E436:E438"/>
    <mergeCell ref="E439:E441"/>
    <mergeCell ref="E445:E447"/>
    <mergeCell ref="E448:E450"/>
    <mergeCell ref="E451:E453"/>
    <mergeCell ref="E454:E456"/>
    <mergeCell ref="E457:E459"/>
    <mergeCell ref="E460:E462"/>
    <mergeCell ref="A5:A7"/>
    <mergeCell ref="B5:B7"/>
    <mergeCell ref="C5:C7"/>
    <mergeCell ref="D5:D7"/>
    <mergeCell ref="E5:E7"/>
    <mergeCell ref="A32:A34"/>
    <mergeCell ref="B32:B34"/>
    <mergeCell ref="C32:C34"/>
    <mergeCell ref="D32:D34"/>
    <mergeCell ref="E32:E34"/>
    <mergeCell ref="D35:D37"/>
    <mergeCell ref="E35:E37"/>
    <mergeCell ref="A53:A55"/>
    <mergeCell ref="B53:B55"/>
    <mergeCell ref="A56:A58"/>
    <mergeCell ref="B56:B58"/>
    <mergeCell ref="A59:A61"/>
    <mergeCell ref="F5:F7"/>
    <mergeCell ref="A2:A4"/>
    <mergeCell ref="B2:B4"/>
    <mergeCell ref="C2:C4"/>
    <mergeCell ref="D2:D4"/>
    <mergeCell ref="E2:E4"/>
    <mergeCell ref="F2:F4"/>
    <mergeCell ref="E101:E103"/>
    <mergeCell ref="E104:E106"/>
    <mergeCell ref="E107:E109"/>
    <mergeCell ref="E110:E112"/>
    <mergeCell ref="E113:E115"/>
    <mergeCell ref="F104:F106"/>
    <mergeCell ref="F107:F109"/>
    <mergeCell ref="F113:F115"/>
    <mergeCell ref="A14:A16"/>
    <mergeCell ref="B14:B16"/>
    <mergeCell ref="C14:C16"/>
    <mergeCell ref="D14:D16"/>
    <mergeCell ref="E14:E16"/>
    <mergeCell ref="F14:F16"/>
    <mergeCell ref="A11:A13"/>
    <mergeCell ref="B11:B13"/>
    <mergeCell ref="C11:C13"/>
    <mergeCell ref="D11:D13"/>
    <mergeCell ref="E11:E13"/>
    <mergeCell ref="F11:F13"/>
    <mergeCell ref="A8:A10"/>
    <mergeCell ref="B8:B10"/>
    <mergeCell ref="C8:C10"/>
    <mergeCell ref="D8:D10"/>
    <mergeCell ref="E8:E10"/>
    <mergeCell ref="F8:F10"/>
    <mergeCell ref="A23:A25"/>
    <mergeCell ref="B23:B25"/>
    <mergeCell ref="C23:C25"/>
    <mergeCell ref="D23:D25"/>
    <mergeCell ref="E23:E25"/>
    <mergeCell ref="F23:F25"/>
    <mergeCell ref="A20:A22"/>
    <mergeCell ref="B20:B22"/>
    <mergeCell ref="C20:C22"/>
    <mergeCell ref="D20:D22"/>
    <mergeCell ref="E20:E22"/>
    <mergeCell ref="F20:F22"/>
    <mergeCell ref="A17:A19"/>
    <mergeCell ref="B17:B19"/>
    <mergeCell ref="C17:C19"/>
    <mergeCell ref="D17:D19"/>
    <mergeCell ref="E17:E19"/>
    <mergeCell ref="F17:F19"/>
    <mergeCell ref="F32:F34"/>
    <mergeCell ref="A29:A31"/>
    <mergeCell ref="B29:B31"/>
    <mergeCell ref="C29:C31"/>
    <mergeCell ref="D29:D31"/>
    <mergeCell ref="E29:E31"/>
    <mergeCell ref="F29:F31"/>
    <mergeCell ref="A26:A28"/>
    <mergeCell ref="B26:B28"/>
    <mergeCell ref="C26:C28"/>
    <mergeCell ref="D26:D28"/>
    <mergeCell ref="E26:E28"/>
    <mergeCell ref="F26:F28"/>
    <mergeCell ref="C44:C46"/>
    <mergeCell ref="D44:D46"/>
    <mergeCell ref="E44:E46"/>
    <mergeCell ref="F44:F46"/>
    <mergeCell ref="A41:A43"/>
    <mergeCell ref="B41:B43"/>
    <mergeCell ref="C41:C43"/>
    <mergeCell ref="D41:D43"/>
    <mergeCell ref="E41:E43"/>
    <mergeCell ref="F41:F43"/>
    <mergeCell ref="A38:A40"/>
    <mergeCell ref="B38:B40"/>
    <mergeCell ref="C38:C40"/>
    <mergeCell ref="D38:D40"/>
    <mergeCell ref="E38:E40"/>
    <mergeCell ref="F38:F40"/>
    <mergeCell ref="A35:A37"/>
    <mergeCell ref="B35:B37"/>
    <mergeCell ref="C35:C37"/>
    <mergeCell ref="F35:F37"/>
    <mergeCell ref="C59:C61"/>
    <mergeCell ref="D59:D61"/>
    <mergeCell ref="E59:E61"/>
    <mergeCell ref="F59:F61"/>
    <mergeCell ref="C56:C58"/>
    <mergeCell ref="D56:D58"/>
    <mergeCell ref="E56:E58"/>
    <mergeCell ref="F56:F58"/>
    <mergeCell ref="C53:C55"/>
    <mergeCell ref="D53:D55"/>
    <mergeCell ref="E53:E55"/>
    <mergeCell ref="F53:F55"/>
    <mergeCell ref="C50:C52"/>
    <mergeCell ref="D50:D52"/>
    <mergeCell ref="E50:E52"/>
    <mergeCell ref="F50:F52"/>
    <mergeCell ref="C47:C49"/>
    <mergeCell ref="D47:D49"/>
    <mergeCell ref="E47:E49"/>
    <mergeCell ref="F47:F49"/>
    <mergeCell ref="A44:A46"/>
    <mergeCell ref="B44:B46"/>
    <mergeCell ref="A47:A49"/>
    <mergeCell ref="B47:B49"/>
    <mergeCell ref="A50:A52"/>
    <mergeCell ref="B50:B52"/>
    <mergeCell ref="C77:C79"/>
    <mergeCell ref="D77:D79"/>
    <mergeCell ref="E77:E79"/>
    <mergeCell ref="F77:F79"/>
    <mergeCell ref="C74:C76"/>
    <mergeCell ref="D74:D76"/>
    <mergeCell ref="E74:E76"/>
    <mergeCell ref="F74:F76"/>
    <mergeCell ref="C71:C73"/>
    <mergeCell ref="D71:D73"/>
    <mergeCell ref="E71:E73"/>
    <mergeCell ref="F71:F73"/>
    <mergeCell ref="C68:C70"/>
    <mergeCell ref="D68:D70"/>
    <mergeCell ref="E68:E70"/>
    <mergeCell ref="F68:F70"/>
    <mergeCell ref="C65:C67"/>
    <mergeCell ref="D65:D67"/>
    <mergeCell ref="E65:E67"/>
    <mergeCell ref="F65:F67"/>
    <mergeCell ref="A71:A73"/>
    <mergeCell ref="B71:B73"/>
    <mergeCell ref="A74:A76"/>
    <mergeCell ref="B74:B76"/>
    <mergeCell ref="A77:A79"/>
    <mergeCell ref="B77:B79"/>
    <mergeCell ref="A62:A64"/>
    <mergeCell ref="B62:B64"/>
    <mergeCell ref="A65:A67"/>
    <mergeCell ref="B65:B67"/>
    <mergeCell ref="A68:A70"/>
    <mergeCell ref="B68:B70"/>
    <mergeCell ref="C62:C64"/>
    <mergeCell ref="D62:D64"/>
    <mergeCell ref="E62:E64"/>
    <mergeCell ref="F62:F64"/>
    <mergeCell ref="B59:B61"/>
    <mergeCell ref="A86:A88"/>
    <mergeCell ref="B86:B88"/>
    <mergeCell ref="C86:C88"/>
    <mergeCell ref="D86:D88"/>
    <mergeCell ref="E86:E88"/>
    <mergeCell ref="F86:F88"/>
    <mergeCell ref="A83:A85"/>
    <mergeCell ref="B83:B85"/>
    <mergeCell ref="C83:C85"/>
    <mergeCell ref="D83:D85"/>
    <mergeCell ref="E83:E85"/>
    <mergeCell ref="F83:F85"/>
    <mergeCell ref="A80:A82"/>
    <mergeCell ref="B80:B82"/>
    <mergeCell ref="C80:C82"/>
    <mergeCell ref="D80:D82"/>
    <mergeCell ref="E80:E82"/>
    <mergeCell ref="F80:F82"/>
    <mergeCell ref="A95:A97"/>
    <mergeCell ref="B95:B97"/>
    <mergeCell ref="C95:C97"/>
    <mergeCell ref="D95:D97"/>
    <mergeCell ref="E95:E97"/>
    <mergeCell ref="F95:F97"/>
    <mergeCell ref="A92:A94"/>
    <mergeCell ref="B92:B94"/>
    <mergeCell ref="C92:C94"/>
    <mergeCell ref="D92:D94"/>
    <mergeCell ref="E92:E94"/>
    <mergeCell ref="F92:F94"/>
    <mergeCell ref="A89:A91"/>
    <mergeCell ref="B89:B91"/>
    <mergeCell ref="C89:C91"/>
    <mergeCell ref="D89:D91"/>
    <mergeCell ref="E89:E91"/>
    <mergeCell ref="F89:F91"/>
    <mergeCell ref="B107:B109"/>
    <mergeCell ref="C107:C109"/>
    <mergeCell ref="D107:D109"/>
    <mergeCell ref="B110:B112"/>
    <mergeCell ref="C110:C112"/>
    <mergeCell ref="D110:D112"/>
    <mergeCell ref="B101:B103"/>
    <mergeCell ref="C101:C103"/>
    <mergeCell ref="D101:D103"/>
    <mergeCell ref="F101:F103"/>
    <mergeCell ref="B104:B106"/>
    <mergeCell ref="C104:C106"/>
    <mergeCell ref="D104:D106"/>
    <mergeCell ref="A98:A100"/>
    <mergeCell ref="B98:B100"/>
    <mergeCell ref="C98:C100"/>
    <mergeCell ref="D98:D100"/>
    <mergeCell ref="E98:E100"/>
    <mergeCell ref="F98:F100"/>
    <mergeCell ref="B127:B129"/>
    <mergeCell ref="C127:C129"/>
    <mergeCell ref="D127:D129"/>
    <mergeCell ref="E127:E129"/>
    <mergeCell ref="F127:F129"/>
    <mergeCell ref="B130:B132"/>
    <mergeCell ref="C130:C132"/>
    <mergeCell ref="D130:D132"/>
    <mergeCell ref="E130:E132"/>
    <mergeCell ref="F130:F132"/>
    <mergeCell ref="F110:F112"/>
    <mergeCell ref="B113:B115"/>
    <mergeCell ref="C113:C115"/>
    <mergeCell ref="D113:D115"/>
    <mergeCell ref="B124:B126"/>
    <mergeCell ref="C124:C126"/>
    <mergeCell ref="D124:D126"/>
    <mergeCell ref="E124:E126"/>
    <mergeCell ref="F124:F126"/>
    <mergeCell ref="F136:F138"/>
    <mergeCell ref="A139:A141"/>
    <mergeCell ref="B139:B141"/>
    <mergeCell ref="C139:C141"/>
    <mergeCell ref="D139:D141"/>
    <mergeCell ref="E139:E141"/>
    <mergeCell ref="F139:F141"/>
    <mergeCell ref="B133:B135"/>
    <mergeCell ref="C133:C135"/>
    <mergeCell ref="D133:D135"/>
    <mergeCell ref="E133:E135"/>
    <mergeCell ref="F133:F135"/>
    <mergeCell ref="A136:A138"/>
    <mergeCell ref="B136:B138"/>
    <mergeCell ref="C136:C138"/>
    <mergeCell ref="D136:D138"/>
    <mergeCell ref="E136:E138"/>
    <mergeCell ref="A148:A150"/>
    <mergeCell ref="B148:B150"/>
    <mergeCell ref="C148:C150"/>
    <mergeCell ref="D148:D150"/>
    <mergeCell ref="E148:E150"/>
    <mergeCell ref="F148:F150"/>
    <mergeCell ref="B145:B147"/>
    <mergeCell ref="C145:C147"/>
    <mergeCell ref="D145:D147"/>
    <mergeCell ref="E145:E147"/>
    <mergeCell ref="F145:F147"/>
    <mergeCell ref="A142:A144"/>
    <mergeCell ref="B142:B144"/>
    <mergeCell ref="C142:C144"/>
    <mergeCell ref="D142:D144"/>
    <mergeCell ref="E142:E144"/>
    <mergeCell ref="F142:F144"/>
    <mergeCell ref="A157:A159"/>
    <mergeCell ref="B157:B159"/>
    <mergeCell ref="C157:C159"/>
    <mergeCell ref="D157:D159"/>
    <mergeCell ref="E157:E159"/>
    <mergeCell ref="F157:F159"/>
    <mergeCell ref="B154:B156"/>
    <mergeCell ref="C154:C156"/>
    <mergeCell ref="D154:D156"/>
    <mergeCell ref="E154:E156"/>
    <mergeCell ref="F154:F156"/>
    <mergeCell ref="A151:A153"/>
    <mergeCell ref="B151:B153"/>
    <mergeCell ref="C151:C153"/>
    <mergeCell ref="D151:D153"/>
    <mergeCell ref="E151:E153"/>
    <mergeCell ref="F151:F153"/>
    <mergeCell ref="A166:A168"/>
    <mergeCell ref="B166:B168"/>
    <mergeCell ref="C166:C168"/>
    <mergeCell ref="D166:D168"/>
    <mergeCell ref="E166:E168"/>
    <mergeCell ref="F166:F168"/>
    <mergeCell ref="B163:B165"/>
    <mergeCell ref="C163:C165"/>
    <mergeCell ref="D163:D165"/>
    <mergeCell ref="E163:E165"/>
    <mergeCell ref="F163:F165"/>
    <mergeCell ref="A160:A162"/>
    <mergeCell ref="B160:B162"/>
    <mergeCell ref="C160:C162"/>
    <mergeCell ref="D160:D162"/>
    <mergeCell ref="E160:E162"/>
    <mergeCell ref="F160:F162"/>
    <mergeCell ref="A175:A177"/>
    <mergeCell ref="B175:B177"/>
    <mergeCell ref="C175:C177"/>
    <mergeCell ref="D175:D177"/>
    <mergeCell ref="E175:E177"/>
    <mergeCell ref="F175:F177"/>
    <mergeCell ref="B172:B174"/>
    <mergeCell ref="C172:C174"/>
    <mergeCell ref="D172:D174"/>
    <mergeCell ref="E172:E174"/>
    <mergeCell ref="F172:F174"/>
    <mergeCell ref="A169:A171"/>
    <mergeCell ref="B169:B171"/>
    <mergeCell ref="C169:C171"/>
    <mergeCell ref="D169:D171"/>
    <mergeCell ref="E169:E171"/>
    <mergeCell ref="F169:F171"/>
    <mergeCell ref="B188:B189"/>
    <mergeCell ref="C188:C189"/>
    <mergeCell ref="D188:D189"/>
    <mergeCell ref="E188:E189"/>
    <mergeCell ref="F188:F189"/>
    <mergeCell ref="B190:B191"/>
    <mergeCell ref="C190:C191"/>
    <mergeCell ref="D190:D191"/>
    <mergeCell ref="E190:E191"/>
    <mergeCell ref="F190:F191"/>
    <mergeCell ref="B184:B185"/>
    <mergeCell ref="C184:C185"/>
    <mergeCell ref="D184:D185"/>
    <mergeCell ref="E184:E185"/>
    <mergeCell ref="F184:F185"/>
    <mergeCell ref="C186:C187"/>
    <mergeCell ref="B178:B179"/>
    <mergeCell ref="C178:C179"/>
    <mergeCell ref="D178:D179"/>
    <mergeCell ref="E178:E179"/>
    <mergeCell ref="F178:F179"/>
    <mergeCell ref="B181:B182"/>
    <mergeCell ref="C181:C182"/>
    <mergeCell ref="D181:D182"/>
    <mergeCell ref="E181:E182"/>
    <mergeCell ref="F181:F182"/>
    <mergeCell ref="A198:A200"/>
    <mergeCell ref="B198:B200"/>
    <mergeCell ref="C198:C200"/>
    <mergeCell ref="D198:D200"/>
    <mergeCell ref="E198:E200"/>
    <mergeCell ref="F198:F200"/>
    <mergeCell ref="B195:B197"/>
    <mergeCell ref="C195:C197"/>
    <mergeCell ref="D195:D197"/>
    <mergeCell ref="E195:E197"/>
    <mergeCell ref="F195:F197"/>
    <mergeCell ref="A192:A194"/>
    <mergeCell ref="B192:B194"/>
    <mergeCell ref="C192:C194"/>
    <mergeCell ref="D192:D194"/>
    <mergeCell ref="E192:E194"/>
    <mergeCell ref="F192:F194"/>
    <mergeCell ref="A207:A209"/>
    <mergeCell ref="B207:B209"/>
    <mergeCell ref="C207:C209"/>
    <mergeCell ref="D207:D209"/>
    <mergeCell ref="E207:E209"/>
    <mergeCell ref="F207:F209"/>
    <mergeCell ref="B204:B206"/>
    <mergeCell ref="C204:C206"/>
    <mergeCell ref="D204:D206"/>
    <mergeCell ref="E204:E206"/>
    <mergeCell ref="F204:F206"/>
    <mergeCell ref="A201:A203"/>
    <mergeCell ref="B201:B203"/>
    <mergeCell ref="C201:C203"/>
    <mergeCell ref="D201:D203"/>
    <mergeCell ref="E201:E203"/>
    <mergeCell ref="F201:F203"/>
    <mergeCell ref="A216:A218"/>
    <mergeCell ref="B216:B218"/>
    <mergeCell ref="C216:C218"/>
    <mergeCell ref="D216:D218"/>
    <mergeCell ref="E216:E218"/>
    <mergeCell ref="F216:F218"/>
    <mergeCell ref="B213:B215"/>
    <mergeCell ref="C213:C215"/>
    <mergeCell ref="D213:D215"/>
    <mergeCell ref="E213:E215"/>
    <mergeCell ref="F213:F215"/>
    <mergeCell ref="A210:A212"/>
    <mergeCell ref="B210:B212"/>
    <mergeCell ref="C210:C212"/>
    <mergeCell ref="D210:D212"/>
    <mergeCell ref="E210:E212"/>
    <mergeCell ref="F210:F212"/>
    <mergeCell ref="A225:A227"/>
    <mergeCell ref="B225:B227"/>
    <mergeCell ref="C225:C227"/>
    <mergeCell ref="D225:D227"/>
    <mergeCell ref="E225:E227"/>
    <mergeCell ref="F225:F227"/>
    <mergeCell ref="B222:B224"/>
    <mergeCell ref="C222:C224"/>
    <mergeCell ref="D222:D224"/>
    <mergeCell ref="E222:E224"/>
    <mergeCell ref="F222:F224"/>
    <mergeCell ref="A219:A221"/>
    <mergeCell ref="B219:B221"/>
    <mergeCell ref="C219:C221"/>
    <mergeCell ref="D219:D221"/>
    <mergeCell ref="E219:E221"/>
    <mergeCell ref="F219:F221"/>
    <mergeCell ref="A234:A236"/>
    <mergeCell ref="B234:B236"/>
    <mergeCell ref="C234:C236"/>
    <mergeCell ref="D234:D236"/>
    <mergeCell ref="E234:E236"/>
    <mergeCell ref="F234:F236"/>
    <mergeCell ref="B231:B233"/>
    <mergeCell ref="C231:C233"/>
    <mergeCell ref="D231:D233"/>
    <mergeCell ref="E231:E233"/>
    <mergeCell ref="F231:F233"/>
    <mergeCell ref="A228:A230"/>
    <mergeCell ref="B228:B230"/>
    <mergeCell ref="C228:C230"/>
    <mergeCell ref="D228:D230"/>
    <mergeCell ref="E228:E230"/>
    <mergeCell ref="F228:F230"/>
    <mergeCell ref="A243:A245"/>
    <mergeCell ref="B243:B245"/>
    <mergeCell ref="C243:C245"/>
    <mergeCell ref="D243:D245"/>
    <mergeCell ref="E243:E245"/>
    <mergeCell ref="F243:F245"/>
    <mergeCell ref="B240:B242"/>
    <mergeCell ref="C240:C242"/>
    <mergeCell ref="D240:D242"/>
    <mergeCell ref="E240:E242"/>
    <mergeCell ref="F240:F242"/>
    <mergeCell ref="A237:A239"/>
    <mergeCell ref="B237:B239"/>
    <mergeCell ref="C237:C239"/>
    <mergeCell ref="D237:D239"/>
    <mergeCell ref="E237:E239"/>
    <mergeCell ref="F237:F239"/>
    <mergeCell ref="A252:A254"/>
    <mergeCell ref="B252:B254"/>
    <mergeCell ref="C252:C254"/>
    <mergeCell ref="D252:D254"/>
    <mergeCell ref="E252:E254"/>
    <mergeCell ref="F252:F254"/>
    <mergeCell ref="B249:B251"/>
    <mergeCell ref="C249:C251"/>
    <mergeCell ref="D249:D251"/>
    <mergeCell ref="E249:E251"/>
    <mergeCell ref="F249:F251"/>
    <mergeCell ref="A246:A248"/>
    <mergeCell ref="B246:B248"/>
    <mergeCell ref="C246:C248"/>
    <mergeCell ref="D246:D248"/>
    <mergeCell ref="E246:E248"/>
    <mergeCell ref="F246:F248"/>
    <mergeCell ref="A275:A276"/>
    <mergeCell ref="B275:B276"/>
    <mergeCell ref="C275:C276"/>
    <mergeCell ref="D275:D276"/>
    <mergeCell ref="E275:E276"/>
    <mergeCell ref="F275:F276"/>
    <mergeCell ref="B258:B260"/>
    <mergeCell ref="C258:C260"/>
    <mergeCell ref="D258:D260"/>
    <mergeCell ref="E258:E260"/>
    <mergeCell ref="F258:F260"/>
    <mergeCell ref="A255:A257"/>
    <mergeCell ref="B255:B257"/>
    <mergeCell ref="C255:C257"/>
    <mergeCell ref="D255:D257"/>
    <mergeCell ref="E255:E257"/>
    <mergeCell ref="F255:F257"/>
    <mergeCell ref="A281:A282"/>
    <mergeCell ref="B281:B282"/>
    <mergeCell ref="C281:C282"/>
    <mergeCell ref="D281:D282"/>
    <mergeCell ref="E281:E282"/>
    <mergeCell ref="F281:F282"/>
    <mergeCell ref="B279:B280"/>
    <mergeCell ref="C279:C280"/>
    <mergeCell ref="D279:D280"/>
    <mergeCell ref="E279:E280"/>
    <mergeCell ref="F279:F280"/>
    <mergeCell ref="A277:A278"/>
    <mergeCell ref="B277:B278"/>
    <mergeCell ref="C277:C278"/>
    <mergeCell ref="D277:D278"/>
    <mergeCell ref="E277:E278"/>
    <mergeCell ref="F277:F278"/>
    <mergeCell ref="A287:A288"/>
    <mergeCell ref="B287:B288"/>
    <mergeCell ref="C287:C288"/>
    <mergeCell ref="D287:D288"/>
    <mergeCell ref="E287:E288"/>
    <mergeCell ref="F287:F288"/>
    <mergeCell ref="B285:B286"/>
    <mergeCell ref="C285:C286"/>
    <mergeCell ref="D285:D286"/>
    <mergeCell ref="E285:E286"/>
    <mergeCell ref="F285:F286"/>
    <mergeCell ref="A283:A284"/>
    <mergeCell ref="B283:B284"/>
    <mergeCell ref="C283:C284"/>
    <mergeCell ref="D283:D284"/>
    <mergeCell ref="E283:E284"/>
    <mergeCell ref="F283:F284"/>
    <mergeCell ref="A293:A294"/>
    <mergeCell ref="B293:B294"/>
    <mergeCell ref="C293:C294"/>
    <mergeCell ref="D293:D294"/>
    <mergeCell ref="E293:E294"/>
    <mergeCell ref="F293:F294"/>
    <mergeCell ref="B291:B292"/>
    <mergeCell ref="C291:C292"/>
    <mergeCell ref="D291:D292"/>
    <mergeCell ref="E291:E292"/>
    <mergeCell ref="F291:F292"/>
    <mergeCell ref="A289:A290"/>
    <mergeCell ref="B289:B290"/>
    <mergeCell ref="C289:C290"/>
    <mergeCell ref="D289:D290"/>
    <mergeCell ref="E289:E290"/>
    <mergeCell ref="F289:F290"/>
    <mergeCell ref="A299:A300"/>
    <mergeCell ref="B299:B300"/>
    <mergeCell ref="C299:C300"/>
    <mergeCell ref="D299:D300"/>
    <mergeCell ref="E299:E300"/>
    <mergeCell ref="F299:F300"/>
    <mergeCell ref="A297:A298"/>
    <mergeCell ref="B297:B298"/>
    <mergeCell ref="C297:C298"/>
    <mergeCell ref="D297:D298"/>
    <mergeCell ref="E297:E298"/>
    <mergeCell ref="F297:F298"/>
    <mergeCell ref="A295:A296"/>
    <mergeCell ref="B295:B296"/>
    <mergeCell ref="C295:C296"/>
    <mergeCell ref="D295:D296"/>
    <mergeCell ref="E295:E296"/>
    <mergeCell ref="F295:F296"/>
    <mergeCell ref="A305:A306"/>
    <mergeCell ref="B305:B306"/>
    <mergeCell ref="C305:C306"/>
    <mergeCell ref="D305:D306"/>
    <mergeCell ref="E305:E306"/>
    <mergeCell ref="F305:F306"/>
    <mergeCell ref="A303:A304"/>
    <mergeCell ref="B303:B304"/>
    <mergeCell ref="C303:C304"/>
    <mergeCell ref="D303:D304"/>
    <mergeCell ref="E303:E304"/>
    <mergeCell ref="F303:F304"/>
    <mergeCell ref="A301:A302"/>
    <mergeCell ref="B301:B302"/>
    <mergeCell ref="C301:C302"/>
    <mergeCell ref="D301:D302"/>
    <mergeCell ref="E301:E302"/>
    <mergeCell ref="F301:F302"/>
    <mergeCell ref="E412:E414"/>
    <mergeCell ref="A319:A320"/>
    <mergeCell ref="B319:B320"/>
    <mergeCell ref="C319:C320"/>
    <mergeCell ref="D319:D320"/>
    <mergeCell ref="E319:E320"/>
    <mergeCell ref="F319:F320"/>
    <mergeCell ref="A317:A318"/>
    <mergeCell ref="B317:B318"/>
    <mergeCell ref="C317:C318"/>
    <mergeCell ref="D317:D318"/>
    <mergeCell ref="E317:E318"/>
    <mergeCell ref="F317:F318"/>
    <mergeCell ref="A315:A316"/>
    <mergeCell ref="B315:B316"/>
    <mergeCell ref="C315:C316"/>
    <mergeCell ref="D315:D316"/>
    <mergeCell ref="E315:E316"/>
    <mergeCell ref="F315:F316"/>
    <mergeCell ref="F340:F342"/>
    <mergeCell ref="F337:F339"/>
    <mergeCell ref="F334:F336"/>
    <mergeCell ref="E337:E339"/>
    <mergeCell ref="D337:D339"/>
    <mergeCell ref="C337:C339"/>
    <mergeCell ref="E334:E336"/>
    <mergeCell ref="D334:D336"/>
    <mergeCell ref="C334:C336"/>
    <mergeCell ref="B334:B336"/>
    <mergeCell ref="B340:B342"/>
    <mergeCell ref="C340:C342"/>
    <mergeCell ref="D340:D342"/>
    <mergeCell ref="C454:C465"/>
    <mergeCell ref="D454:D465"/>
    <mergeCell ref="C466:C468"/>
    <mergeCell ref="D466:D468"/>
    <mergeCell ref="E466:E468"/>
    <mergeCell ref="F433:F441"/>
    <mergeCell ref="D442:D444"/>
    <mergeCell ref="E442:E444"/>
    <mergeCell ref="C445:C453"/>
    <mergeCell ref="D445:D453"/>
    <mergeCell ref="F445:F453"/>
    <mergeCell ref="C442:C444"/>
    <mergeCell ref="F442:F444"/>
    <mergeCell ref="C427:C432"/>
    <mergeCell ref="D427:D432"/>
    <mergeCell ref="C433:C441"/>
    <mergeCell ref="D433:D441"/>
    <mergeCell ref="E463:E465"/>
    <mergeCell ref="A473:A474"/>
    <mergeCell ref="B473:B474"/>
    <mergeCell ref="C473:C474"/>
    <mergeCell ref="D473:D474"/>
    <mergeCell ref="E473:E474"/>
    <mergeCell ref="F473:F474"/>
    <mergeCell ref="A471:A472"/>
    <mergeCell ref="B471:B472"/>
    <mergeCell ref="C471:C472"/>
    <mergeCell ref="D471:D472"/>
    <mergeCell ref="E471:E472"/>
    <mergeCell ref="F471:F472"/>
    <mergeCell ref="A469:A470"/>
    <mergeCell ref="B469:B470"/>
    <mergeCell ref="C469:C470"/>
    <mergeCell ref="D469:D470"/>
    <mergeCell ref="E469:E470"/>
    <mergeCell ref="F469:F470"/>
    <mergeCell ref="A479:A480"/>
    <mergeCell ref="B479:B480"/>
    <mergeCell ref="C479:C480"/>
    <mergeCell ref="D479:D480"/>
    <mergeCell ref="E479:E480"/>
    <mergeCell ref="F479:F480"/>
    <mergeCell ref="A477:A478"/>
    <mergeCell ref="B477:B478"/>
    <mergeCell ref="C477:C478"/>
    <mergeCell ref="D477:D478"/>
    <mergeCell ref="E477:E478"/>
    <mergeCell ref="F477:F478"/>
    <mergeCell ref="A475:A476"/>
    <mergeCell ref="B475:B476"/>
    <mergeCell ref="C475:C476"/>
    <mergeCell ref="D475:D476"/>
    <mergeCell ref="E475:E476"/>
    <mergeCell ref="F475:F476"/>
    <mergeCell ref="A485:A486"/>
    <mergeCell ref="B485:B486"/>
    <mergeCell ref="C485:C486"/>
    <mergeCell ref="D485:D486"/>
    <mergeCell ref="E485:E486"/>
    <mergeCell ref="F485:F486"/>
    <mergeCell ref="A483:A484"/>
    <mergeCell ref="B483:B484"/>
    <mergeCell ref="C483:C484"/>
    <mergeCell ref="D483:D484"/>
    <mergeCell ref="E483:E484"/>
    <mergeCell ref="F483:F484"/>
    <mergeCell ref="A481:A482"/>
    <mergeCell ref="B481:B482"/>
    <mergeCell ref="C481:C482"/>
    <mergeCell ref="D481:D482"/>
    <mergeCell ref="E481:E482"/>
    <mergeCell ref="F481:F482"/>
    <mergeCell ref="A491:A492"/>
    <mergeCell ref="B491:B492"/>
    <mergeCell ref="C491:C492"/>
    <mergeCell ref="D491:D492"/>
    <mergeCell ref="E491:E492"/>
    <mergeCell ref="F491:F492"/>
    <mergeCell ref="A489:A490"/>
    <mergeCell ref="B489:B490"/>
    <mergeCell ref="C489:C490"/>
    <mergeCell ref="D489:D490"/>
    <mergeCell ref="E489:E490"/>
    <mergeCell ref="F489:F490"/>
    <mergeCell ref="A487:A488"/>
    <mergeCell ref="B487:B488"/>
    <mergeCell ref="C487:C488"/>
    <mergeCell ref="D487:D488"/>
    <mergeCell ref="E487:E488"/>
    <mergeCell ref="F487:F488"/>
    <mergeCell ref="A497:A498"/>
    <mergeCell ref="B497:B498"/>
    <mergeCell ref="C497:C498"/>
    <mergeCell ref="D497:D498"/>
    <mergeCell ref="E497:E498"/>
    <mergeCell ref="F497:F498"/>
    <mergeCell ref="A495:A496"/>
    <mergeCell ref="B495:B496"/>
    <mergeCell ref="C495:C496"/>
    <mergeCell ref="D495:D496"/>
    <mergeCell ref="E495:E496"/>
    <mergeCell ref="F495:F496"/>
    <mergeCell ref="A493:A494"/>
    <mergeCell ref="B493:B494"/>
    <mergeCell ref="C493:C494"/>
    <mergeCell ref="D493:D494"/>
    <mergeCell ref="E493:E494"/>
    <mergeCell ref="F493:F494"/>
    <mergeCell ref="A503:A504"/>
    <mergeCell ref="B503:B504"/>
    <mergeCell ref="C503:C504"/>
    <mergeCell ref="D503:D504"/>
    <mergeCell ref="E503:E504"/>
    <mergeCell ref="F503:F504"/>
    <mergeCell ref="A501:A502"/>
    <mergeCell ref="B501:B502"/>
    <mergeCell ref="C501:C502"/>
    <mergeCell ref="D501:D502"/>
    <mergeCell ref="E501:E502"/>
    <mergeCell ref="F501:F502"/>
    <mergeCell ref="A499:A500"/>
    <mergeCell ref="B499:B500"/>
    <mergeCell ref="C499:C500"/>
    <mergeCell ref="D499:D500"/>
    <mergeCell ref="E499:E500"/>
    <mergeCell ref="F499:F500"/>
    <mergeCell ref="A509:A510"/>
    <mergeCell ref="B509:B510"/>
    <mergeCell ref="C509:C510"/>
    <mergeCell ref="D509:D510"/>
    <mergeCell ref="E509:E510"/>
    <mergeCell ref="F509:F510"/>
    <mergeCell ref="A507:A508"/>
    <mergeCell ref="B507:B508"/>
    <mergeCell ref="C507:C508"/>
    <mergeCell ref="D507:D508"/>
    <mergeCell ref="E507:E508"/>
    <mergeCell ref="F507:F508"/>
    <mergeCell ref="A505:A506"/>
    <mergeCell ref="B505:B506"/>
    <mergeCell ref="C505:C506"/>
    <mergeCell ref="D505:D506"/>
    <mergeCell ref="E505:E506"/>
    <mergeCell ref="F505:F506"/>
    <mergeCell ref="A531:A532"/>
    <mergeCell ref="B531:B532"/>
    <mergeCell ref="C531:C532"/>
    <mergeCell ref="D531:D532"/>
    <mergeCell ref="E531:E532"/>
    <mergeCell ref="F531:F532"/>
    <mergeCell ref="A529:A530"/>
    <mergeCell ref="B529:B530"/>
    <mergeCell ref="C529:C530"/>
    <mergeCell ref="D529:D530"/>
    <mergeCell ref="E529:E530"/>
    <mergeCell ref="F529:F530"/>
    <mergeCell ref="A511:A512"/>
    <mergeCell ref="B511:B512"/>
    <mergeCell ref="C511:C512"/>
    <mergeCell ref="D511:D512"/>
    <mergeCell ref="E511:E512"/>
    <mergeCell ref="F511:F512"/>
    <mergeCell ref="A537:A538"/>
    <mergeCell ref="B537:B538"/>
    <mergeCell ref="C537:C538"/>
    <mergeCell ref="D537:D538"/>
    <mergeCell ref="E537:E538"/>
    <mergeCell ref="F537:F538"/>
    <mergeCell ref="A535:A536"/>
    <mergeCell ref="B535:B536"/>
    <mergeCell ref="C535:C536"/>
    <mergeCell ref="D535:D536"/>
    <mergeCell ref="E535:E536"/>
    <mergeCell ref="F535:F536"/>
    <mergeCell ref="A533:A534"/>
    <mergeCell ref="B533:B534"/>
    <mergeCell ref="C533:C534"/>
    <mergeCell ref="D533:D534"/>
    <mergeCell ref="E533:E534"/>
    <mergeCell ref="F533:F534"/>
    <mergeCell ref="A543:A544"/>
    <mergeCell ref="B543:B544"/>
    <mergeCell ref="C543:C544"/>
    <mergeCell ref="D543:D544"/>
    <mergeCell ref="E543:E544"/>
    <mergeCell ref="F543:F544"/>
    <mergeCell ref="A541:A542"/>
    <mergeCell ref="B541:B542"/>
    <mergeCell ref="C541:C542"/>
    <mergeCell ref="D541:D542"/>
    <mergeCell ref="E541:E542"/>
    <mergeCell ref="F541:F542"/>
    <mergeCell ref="A539:A540"/>
    <mergeCell ref="B539:B540"/>
    <mergeCell ref="C539:C540"/>
    <mergeCell ref="D539:D540"/>
    <mergeCell ref="E539:E540"/>
    <mergeCell ref="F539:F540"/>
    <mergeCell ref="A549:A550"/>
    <mergeCell ref="B549:B550"/>
    <mergeCell ref="C549:C550"/>
    <mergeCell ref="D549:D550"/>
    <mergeCell ref="F549:F550"/>
    <mergeCell ref="A551:A552"/>
    <mergeCell ref="B551:B552"/>
    <mergeCell ref="C551:C552"/>
    <mergeCell ref="D551:D552"/>
    <mergeCell ref="F551:F552"/>
    <mergeCell ref="A547:A548"/>
    <mergeCell ref="B547:B548"/>
    <mergeCell ref="C547:C548"/>
    <mergeCell ref="D547:D548"/>
    <mergeCell ref="E547:E548"/>
    <mergeCell ref="F547:F548"/>
    <mergeCell ref="A545:A546"/>
    <mergeCell ref="B545:B546"/>
    <mergeCell ref="C545:C546"/>
    <mergeCell ref="D545:D546"/>
    <mergeCell ref="E545:E546"/>
    <mergeCell ref="F545:F546"/>
    <mergeCell ref="E549:E550"/>
    <mergeCell ref="E551:E552"/>
    <mergeCell ref="F557:F558"/>
    <mergeCell ref="A559:A563"/>
    <mergeCell ref="A564:A567"/>
    <mergeCell ref="A572:A574"/>
    <mergeCell ref="A575:A576"/>
    <mergeCell ref="A577:A579"/>
    <mergeCell ref="B577:B579"/>
    <mergeCell ref="C577:C579"/>
    <mergeCell ref="D577:D579"/>
    <mergeCell ref="E577:E579"/>
    <mergeCell ref="A555:A556"/>
    <mergeCell ref="A557:A558"/>
    <mergeCell ref="B557:B558"/>
    <mergeCell ref="C557:C558"/>
    <mergeCell ref="D557:D558"/>
    <mergeCell ref="E557:E558"/>
    <mergeCell ref="A553:A554"/>
    <mergeCell ref="B553:B554"/>
    <mergeCell ref="C553:C554"/>
    <mergeCell ref="D553:D554"/>
    <mergeCell ref="E553:E554"/>
    <mergeCell ref="F553:F554"/>
    <mergeCell ref="A586:A588"/>
    <mergeCell ref="B586:B588"/>
    <mergeCell ref="C586:C588"/>
    <mergeCell ref="D586:D588"/>
    <mergeCell ref="E586:E588"/>
    <mergeCell ref="F586:F588"/>
    <mergeCell ref="A583:A585"/>
    <mergeCell ref="B583:B585"/>
    <mergeCell ref="C583:C585"/>
    <mergeCell ref="D583:D585"/>
    <mergeCell ref="E583:E585"/>
    <mergeCell ref="F583:F585"/>
    <mergeCell ref="F577:F579"/>
    <mergeCell ref="A580:A582"/>
    <mergeCell ref="B580:B582"/>
    <mergeCell ref="C580:C582"/>
    <mergeCell ref="D580:D582"/>
    <mergeCell ref="E580:E582"/>
    <mergeCell ref="F580:F582"/>
    <mergeCell ref="A595:A597"/>
    <mergeCell ref="B595:B597"/>
    <mergeCell ref="C595:C597"/>
    <mergeCell ref="D595:D597"/>
    <mergeCell ref="E595:E597"/>
    <mergeCell ref="F595:F597"/>
    <mergeCell ref="A592:A594"/>
    <mergeCell ref="B592:B594"/>
    <mergeCell ref="C592:C594"/>
    <mergeCell ref="D592:D594"/>
    <mergeCell ref="E592:E594"/>
    <mergeCell ref="F592:F594"/>
    <mergeCell ref="A589:A591"/>
    <mergeCell ref="B589:B591"/>
    <mergeCell ref="C589:C591"/>
    <mergeCell ref="D589:D591"/>
    <mergeCell ref="E589:E591"/>
    <mergeCell ref="F589:F591"/>
    <mergeCell ref="F601:F603"/>
    <mergeCell ref="A604:A606"/>
    <mergeCell ref="B604:B606"/>
    <mergeCell ref="C604:C606"/>
    <mergeCell ref="D604:D606"/>
    <mergeCell ref="E604:E606"/>
    <mergeCell ref="F604:F606"/>
    <mergeCell ref="A598:A600"/>
    <mergeCell ref="C598:C600"/>
    <mergeCell ref="D598:D600"/>
    <mergeCell ref="E598:E600"/>
    <mergeCell ref="F598:F600"/>
    <mergeCell ref="A601:A603"/>
    <mergeCell ref="B601:B603"/>
    <mergeCell ref="C601:C603"/>
    <mergeCell ref="D601:D603"/>
    <mergeCell ref="E601:E603"/>
    <mergeCell ref="B598:B600"/>
    <mergeCell ref="A613:A615"/>
    <mergeCell ref="B613:B615"/>
    <mergeCell ref="C613:C615"/>
    <mergeCell ref="D613:D615"/>
    <mergeCell ref="E613:E615"/>
    <mergeCell ref="F613:F615"/>
    <mergeCell ref="A610:A612"/>
    <mergeCell ref="B610:B612"/>
    <mergeCell ref="C610:C612"/>
    <mergeCell ref="D610:D612"/>
    <mergeCell ref="E610:E612"/>
    <mergeCell ref="F610:F612"/>
    <mergeCell ref="A607:A609"/>
    <mergeCell ref="B607:B609"/>
    <mergeCell ref="C607:C609"/>
    <mergeCell ref="D607:D609"/>
    <mergeCell ref="E607:E609"/>
    <mergeCell ref="F607:F609"/>
    <mergeCell ref="A622:A624"/>
    <mergeCell ref="B622:B624"/>
    <mergeCell ref="C622:C624"/>
    <mergeCell ref="D622:D624"/>
    <mergeCell ref="E622:E624"/>
    <mergeCell ref="F622:F624"/>
    <mergeCell ref="A619:A621"/>
    <mergeCell ref="B619:B621"/>
    <mergeCell ref="C619:C621"/>
    <mergeCell ref="D619:D621"/>
    <mergeCell ref="E619:E621"/>
    <mergeCell ref="F619:F621"/>
    <mergeCell ref="A616:A618"/>
    <mergeCell ref="B616:B618"/>
    <mergeCell ref="C616:C618"/>
    <mergeCell ref="D616:D618"/>
    <mergeCell ref="E616:E618"/>
    <mergeCell ref="F616:F618"/>
    <mergeCell ref="A631:A632"/>
    <mergeCell ref="B631:B632"/>
    <mergeCell ref="C631:C632"/>
    <mergeCell ref="D631:D632"/>
    <mergeCell ref="E631:E632"/>
    <mergeCell ref="F631:F632"/>
    <mergeCell ref="A628:A630"/>
    <mergeCell ref="B628:B630"/>
    <mergeCell ref="C628:C630"/>
    <mergeCell ref="D628:D630"/>
    <mergeCell ref="E628:E630"/>
    <mergeCell ref="F628:F630"/>
    <mergeCell ref="A625:A627"/>
    <mergeCell ref="B625:B627"/>
    <mergeCell ref="C625:C627"/>
    <mergeCell ref="D625:D627"/>
    <mergeCell ref="E625:E627"/>
    <mergeCell ref="F625:F627"/>
    <mergeCell ref="A637:A638"/>
    <mergeCell ref="B637:B638"/>
    <mergeCell ref="C637:C638"/>
    <mergeCell ref="D637:D638"/>
    <mergeCell ref="E637:E638"/>
    <mergeCell ref="F637:F638"/>
    <mergeCell ref="A635:A636"/>
    <mergeCell ref="B635:B636"/>
    <mergeCell ref="C635:C636"/>
    <mergeCell ref="D635:D636"/>
    <mergeCell ref="E635:E636"/>
    <mergeCell ref="F635:F636"/>
    <mergeCell ref="A633:A634"/>
    <mergeCell ref="B633:B634"/>
    <mergeCell ref="C633:C634"/>
    <mergeCell ref="D633:D634"/>
    <mergeCell ref="E633:E634"/>
    <mergeCell ref="F633:F634"/>
    <mergeCell ref="A643:A644"/>
    <mergeCell ref="B643:B644"/>
    <mergeCell ref="C643:C644"/>
    <mergeCell ref="D643:D644"/>
    <mergeCell ref="E643:E644"/>
    <mergeCell ref="F643:F644"/>
    <mergeCell ref="A641:A642"/>
    <mergeCell ref="B641:B642"/>
    <mergeCell ref="C641:C642"/>
    <mergeCell ref="D641:D642"/>
    <mergeCell ref="E641:E642"/>
    <mergeCell ref="F641:F642"/>
    <mergeCell ref="A639:A640"/>
    <mergeCell ref="B639:B640"/>
    <mergeCell ref="C639:C640"/>
    <mergeCell ref="D639:D640"/>
    <mergeCell ref="E639:E640"/>
    <mergeCell ref="F639:F640"/>
    <mergeCell ref="A649:A650"/>
    <mergeCell ref="B649:B650"/>
    <mergeCell ref="C649:C650"/>
    <mergeCell ref="D649:D650"/>
    <mergeCell ref="E649:E650"/>
    <mergeCell ref="F649:F650"/>
    <mergeCell ref="A647:A648"/>
    <mergeCell ref="B647:B648"/>
    <mergeCell ref="C647:C648"/>
    <mergeCell ref="D647:D648"/>
    <mergeCell ref="E647:E648"/>
    <mergeCell ref="F647:F648"/>
    <mergeCell ref="A645:A646"/>
    <mergeCell ref="B645:B646"/>
    <mergeCell ref="C645:C646"/>
    <mergeCell ref="D645:D646"/>
    <mergeCell ref="E645:E646"/>
    <mergeCell ref="F645:F646"/>
    <mergeCell ref="A655:A656"/>
    <mergeCell ref="B655:B656"/>
    <mergeCell ref="C655:C656"/>
    <mergeCell ref="D655:D656"/>
    <mergeCell ref="E655:E656"/>
    <mergeCell ref="F655:F656"/>
    <mergeCell ref="A653:A654"/>
    <mergeCell ref="B653:B654"/>
    <mergeCell ref="C653:C654"/>
    <mergeCell ref="D653:D654"/>
    <mergeCell ref="E653:E654"/>
    <mergeCell ref="F653:F654"/>
    <mergeCell ref="A651:A652"/>
    <mergeCell ref="B651:B652"/>
    <mergeCell ref="C651:C652"/>
    <mergeCell ref="D651:D652"/>
    <mergeCell ref="E651:E652"/>
    <mergeCell ref="F651:F652"/>
    <mergeCell ref="A663:A665"/>
    <mergeCell ref="B663:B665"/>
    <mergeCell ref="C663:C665"/>
    <mergeCell ref="D663:D665"/>
    <mergeCell ref="E663:E665"/>
    <mergeCell ref="F663:F665"/>
    <mergeCell ref="A660:A662"/>
    <mergeCell ref="B660:B662"/>
    <mergeCell ref="C660:C662"/>
    <mergeCell ref="D660:D662"/>
    <mergeCell ref="E660:E662"/>
    <mergeCell ref="F660:F662"/>
    <mergeCell ref="A657:A659"/>
    <mergeCell ref="B657:B659"/>
    <mergeCell ref="C657:C659"/>
    <mergeCell ref="D657:D659"/>
    <mergeCell ref="E657:E659"/>
    <mergeCell ref="F657:F659"/>
    <mergeCell ref="A672:A674"/>
    <mergeCell ref="B672:B674"/>
    <mergeCell ref="C672:C674"/>
    <mergeCell ref="D672:D674"/>
    <mergeCell ref="E672:E674"/>
    <mergeCell ref="F672:F674"/>
    <mergeCell ref="A669:A671"/>
    <mergeCell ref="B669:B671"/>
    <mergeCell ref="C669:C671"/>
    <mergeCell ref="D669:D671"/>
    <mergeCell ref="E669:E671"/>
    <mergeCell ref="F669:F671"/>
    <mergeCell ref="A666:A668"/>
    <mergeCell ref="B666:B668"/>
    <mergeCell ref="C666:C668"/>
    <mergeCell ref="D666:D668"/>
    <mergeCell ref="E666:E668"/>
    <mergeCell ref="F666:F668"/>
    <mergeCell ref="A681:A683"/>
    <mergeCell ref="B681:B683"/>
    <mergeCell ref="C681:C683"/>
    <mergeCell ref="D681:D683"/>
    <mergeCell ref="E681:E683"/>
    <mergeCell ref="F681:F683"/>
    <mergeCell ref="A678:A680"/>
    <mergeCell ref="B678:B680"/>
    <mergeCell ref="C678:C680"/>
    <mergeCell ref="D678:D680"/>
    <mergeCell ref="E678:E680"/>
    <mergeCell ref="F678:F680"/>
    <mergeCell ref="A675:A677"/>
    <mergeCell ref="B675:B677"/>
    <mergeCell ref="C675:C677"/>
    <mergeCell ref="D675:D677"/>
    <mergeCell ref="E675:E677"/>
    <mergeCell ref="F675:F677"/>
    <mergeCell ref="A690:A692"/>
    <mergeCell ref="B690:B692"/>
    <mergeCell ref="C690:C692"/>
    <mergeCell ref="D690:D692"/>
    <mergeCell ref="E690:E692"/>
    <mergeCell ref="F690:F692"/>
    <mergeCell ref="A687:A689"/>
    <mergeCell ref="B687:B689"/>
    <mergeCell ref="C687:C689"/>
    <mergeCell ref="D687:D689"/>
    <mergeCell ref="E687:E689"/>
    <mergeCell ref="F687:F689"/>
    <mergeCell ref="A684:A686"/>
    <mergeCell ref="B684:B686"/>
    <mergeCell ref="C684:C686"/>
    <mergeCell ref="D684:D686"/>
    <mergeCell ref="E684:E686"/>
    <mergeCell ref="F684:F686"/>
    <mergeCell ref="A699:A701"/>
    <mergeCell ref="B699:B701"/>
    <mergeCell ref="C699:C701"/>
    <mergeCell ref="D699:D701"/>
    <mergeCell ref="E699:E701"/>
    <mergeCell ref="F699:F701"/>
    <mergeCell ref="A696:A698"/>
    <mergeCell ref="B696:B698"/>
    <mergeCell ref="C696:C698"/>
    <mergeCell ref="D696:D698"/>
    <mergeCell ref="E696:E698"/>
    <mergeCell ref="F696:F698"/>
    <mergeCell ref="A693:A695"/>
    <mergeCell ref="B693:B695"/>
    <mergeCell ref="C693:C695"/>
    <mergeCell ref="D693:D695"/>
    <mergeCell ref="E693:E695"/>
    <mergeCell ref="F693:F695"/>
    <mergeCell ref="B719:B721"/>
    <mergeCell ref="C719:C721"/>
    <mergeCell ref="D719:D721"/>
    <mergeCell ref="B722:B724"/>
    <mergeCell ref="C722:C724"/>
    <mergeCell ref="D722:D724"/>
    <mergeCell ref="A705:A707"/>
    <mergeCell ref="B705:B707"/>
    <mergeCell ref="C705:C707"/>
    <mergeCell ref="D705:D707"/>
    <mergeCell ref="E705:E707"/>
    <mergeCell ref="F705:F707"/>
    <mergeCell ref="A702:A704"/>
    <mergeCell ref="B702:B704"/>
    <mergeCell ref="C702:C704"/>
    <mergeCell ref="D702:D704"/>
    <mergeCell ref="E702:E704"/>
    <mergeCell ref="F702:F704"/>
    <mergeCell ref="A719:A721"/>
    <mergeCell ref="A722:A724"/>
    <mergeCell ref="E719:E721"/>
    <mergeCell ref="E722:E724"/>
    <mergeCell ref="F719:F721"/>
    <mergeCell ref="F722:F724"/>
    <mergeCell ref="B737:B739"/>
    <mergeCell ref="C737:C739"/>
    <mergeCell ref="D737:D739"/>
    <mergeCell ref="B740:B742"/>
    <mergeCell ref="C740:C742"/>
    <mergeCell ref="D740:D742"/>
    <mergeCell ref="B731:B733"/>
    <mergeCell ref="C731:C733"/>
    <mergeCell ref="D731:D733"/>
    <mergeCell ref="B734:B736"/>
    <mergeCell ref="C734:C736"/>
    <mergeCell ref="D734:D736"/>
    <mergeCell ref="B725:B727"/>
    <mergeCell ref="C725:C727"/>
    <mergeCell ref="D725:D727"/>
    <mergeCell ref="B728:B730"/>
    <mergeCell ref="C728:C730"/>
    <mergeCell ref="D728:D730"/>
    <mergeCell ref="B755:B757"/>
    <mergeCell ref="C755:C757"/>
    <mergeCell ref="D755:D757"/>
    <mergeCell ref="B758:B760"/>
    <mergeCell ref="C758:C760"/>
    <mergeCell ref="D758:D760"/>
    <mergeCell ref="B749:B751"/>
    <mergeCell ref="C749:C751"/>
    <mergeCell ref="D749:D751"/>
    <mergeCell ref="B752:B754"/>
    <mergeCell ref="C752:C754"/>
    <mergeCell ref="D752:D754"/>
    <mergeCell ref="B743:B745"/>
    <mergeCell ref="C743:C745"/>
    <mergeCell ref="D743:D745"/>
    <mergeCell ref="B746:B748"/>
    <mergeCell ref="C746:C748"/>
    <mergeCell ref="D746:D748"/>
    <mergeCell ref="A773:A775"/>
    <mergeCell ref="B773:B775"/>
    <mergeCell ref="C773:C775"/>
    <mergeCell ref="D773:D775"/>
    <mergeCell ref="E773:E775"/>
    <mergeCell ref="F773:F775"/>
    <mergeCell ref="B767:B769"/>
    <mergeCell ref="C767:C769"/>
    <mergeCell ref="D767:D769"/>
    <mergeCell ref="B770:B772"/>
    <mergeCell ref="C770:C772"/>
    <mergeCell ref="D770:D772"/>
    <mergeCell ref="B761:B763"/>
    <mergeCell ref="C761:C763"/>
    <mergeCell ref="D761:D763"/>
    <mergeCell ref="B764:B766"/>
    <mergeCell ref="C764:C766"/>
    <mergeCell ref="D764:D766"/>
    <mergeCell ref="A782:A784"/>
    <mergeCell ref="B782:B784"/>
    <mergeCell ref="C782:C784"/>
    <mergeCell ref="D782:D784"/>
    <mergeCell ref="E782:E784"/>
    <mergeCell ref="F782:F784"/>
    <mergeCell ref="A779:A781"/>
    <mergeCell ref="B779:B781"/>
    <mergeCell ref="C779:C781"/>
    <mergeCell ref="D779:D781"/>
    <mergeCell ref="E779:E781"/>
    <mergeCell ref="F779:F781"/>
    <mergeCell ref="A776:A778"/>
    <mergeCell ref="B776:B778"/>
    <mergeCell ref="C776:C778"/>
    <mergeCell ref="D776:D778"/>
    <mergeCell ref="E776:E778"/>
    <mergeCell ref="F776:F778"/>
    <mergeCell ref="A791:A793"/>
    <mergeCell ref="B791:B793"/>
    <mergeCell ref="C791:C793"/>
    <mergeCell ref="D791:D793"/>
    <mergeCell ref="E791:E793"/>
    <mergeCell ref="F791:F793"/>
    <mergeCell ref="A788:A790"/>
    <mergeCell ref="B788:B790"/>
    <mergeCell ref="C788:C790"/>
    <mergeCell ref="D788:D790"/>
    <mergeCell ref="E788:E790"/>
    <mergeCell ref="F788:F790"/>
    <mergeCell ref="A785:A787"/>
    <mergeCell ref="B785:B787"/>
    <mergeCell ref="C785:C787"/>
    <mergeCell ref="D785:D787"/>
    <mergeCell ref="E785:E787"/>
    <mergeCell ref="F785:F787"/>
    <mergeCell ref="A800:A802"/>
    <mergeCell ref="B800:B802"/>
    <mergeCell ref="C800:C802"/>
    <mergeCell ref="D800:D802"/>
    <mergeCell ref="E800:E802"/>
    <mergeCell ref="F800:F802"/>
    <mergeCell ref="A797:A799"/>
    <mergeCell ref="B797:B799"/>
    <mergeCell ref="C797:C799"/>
    <mergeCell ref="D797:D799"/>
    <mergeCell ref="E797:E799"/>
    <mergeCell ref="F797:F799"/>
    <mergeCell ref="A794:A796"/>
    <mergeCell ref="B794:B796"/>
    <mergeCell ref="C794:C796"/>
    <mergeCell ref="D794:D796"/>
    <mergeCell ref="E794:E796"/>
    <mergeCell ref="F794:F796"/>
    <mergeCell ref="A809:A811"/>
    <mergeCell ref="B809:B811"/>
    <mergeCell ref="C809:C811"/>
    <mergeCell ref="D809:D811"/>
    <mergeCell ref="E809:E811"/>
    <mergeCell ref="F809:F811"/>
    <mergeCell ref="A806:A808"/>
    <mergeCell ref="B806:B808"/>
    <mergeCell ref="C806:C808"/>
    <mergeCell ref="D806:D808"/>
    <mergeCell ref="E806:E808"/>
    <mergeCell ref="F806:F808"/>
    <mergeCell ref="A803:A805"/>
    <mergeCell ref="B803:B805"/>
    <mergeCell ref="C803:C805"/>
    <mergeCell ref="D803:D805"/>
    <mergeCell ref="E803:E805"/>
    <mergeCell ref="F803:F805"/>
    <mergeCell ref="A818:A820"/>
    <mergeCell ref="B818:B820"/>
    <mergeCell ref="C818:C820"/>
    <mergeCell ref="D818:D820"/>
    <mergeCell ref="E818:E820"/>
    <mergeCell ref="F818:F820"/>
    <mergeCell ref="A815:A817"/>
    <mergeCell ref="B815:B817"/>
    <mergeCell ref="C815:C817"/>
    <mergeCell ref="D815:D817"/>
    <mergeCell ref="E815:E817"/>
    <mergeCell ref="F815:F817"/>
    <mergeCell ref="A812:A814"/>
    <mergeCell ref="B812:B814"/>
    <mergeCell ref="C812:C814"/>
    <mergeCell ref="D812:D814"/>
    <mergeCell ref="E812:E814"/>
    <mergeCell ref="F812:F814"/>
    <mergeCell ref="A827:A829"/>
    <mergeCell ref="B827:B829"/>
    <mergeCell ref="C827:C829"/>
    <mergeCell ref="D827:D829"/>
    <mergeCell ref="E827:E829"/>
    <mergeCell ref="F827:F829"/>
    <mergeCell ref="A824:A826"/>
    <mergeCell ref="B824:B826"/>
    <mergeCell ref="C824:C826"/>
    <mergeCell ref="D824:D826"/>
    <mergeCell ref="E824:E826"/>
    <mergeCell ref="F824:F826"/>
    <mergeCell ref="A821:A823"/>
    <mergeCell ref="B821:B823"/>
    <mergeCell ref="C821:C823"/>
    <mergeCell ref="D821:D823"/>
    <mergeCell ref="E821:E823"/>
    <mergeCell ref="F821:F823"/>
    <mergeCell ref="A836:A838"/>
    <mergeCell ref="B836:B838"/>
    <mergeCell ref="C836:C838"/>
    <mergeCell ref="D836:D838"/>
    <mergeCell ref="E836:E838"/>
    <mergeCell ref="F836:F838"/>
    <mergeCell ref="A833:A835"/>
    <mergeCell ref="B833:B835"/>
    <mergeCell ref="C833:C835"/>
    <mergeCell ref="D833:D835"/>
    <mergeCell ref="E833:E835"/>
    <mergeCell ref="F833:F835"/>
    <mergeCell ref="A830:A832"/>
    <mergeCell ref="B830:B832"/>
    <mergeCell ref="C830:C832"/>
    <mergeCell ref="D830:D832"/>
    <mergeCell ref="E830:E832"/>
    <mergeCell ref="F830:F832"/>
    <mergeCell ref="A845:A847"/>
    <mergeCell ref="B845:B847"/>
    <mergeCell ref="C845:C847"/>
    <mergeCell ref="D845:D847"/>
    <mergeCell ref="E845:E847"/>
    <mergeCell ref="F845:F847"/>
    <mergeCell ref="A842:A844"/>
    <mergeCell ref="B842:B844"/>
    <mergeCell ref="C842:C844"/>
    <mergeCell ref="D842:D844"/>
    <mergeCell ref="E842:E844"/>
    <mergeCell ref="F842:F844"/>
    <mergeCell ref="A839:A841"/>
    <mergeCell ref="B839:B841"/>
    <mergeCell ref="C839:C841"/>
    <mergeCell ref="D839:D841"/>
    <mergeCell ref="E839:E841"/>
    <mergeCell ref="F839:F841"/>
    <mergeCell ref="A854:A856"/>
    <mergeCell ref="B854:B856"/>
    <mergeCell ref="C854:C856"/>
    <mergeCell ref="D854:D856"/>
    <mergeCell ref="E854:E856"/>
    <mergeCell ref="F854:F856"/>
    <mergeCell ref="A851:A853"/>
    <mergeCell ref="B851:B853"/>
    <mergeCell ref="C851:C853"/>
    <mergeCell ref="D851:D853"/>
    <mergeCell ref="E851:E853"/>
    <mergeCell ref="F851:F853"/>
    <mergeCell ref="A848:A850"/>
    <mergeCell ref="B848:B850"/>
    <mergeCell ref="C848:C850"/>
    <mergeCell ref="D848:D850"/>
    <mergeCell ref="E848:E850"/>
    <mergeCell ref="F848:F850"/>
    <mergeCell ref="A863:A865"/>
    <mergeCell ref="B863:B865"/>
    <mergeCell ref="C863:C865"/>
    <mergeCell ref="D863:D865"/>
    <mergeCell ref="E863:E865"/>
    <mergeCell ref="F863:F865"/>
    <mergeCell ref="A860:A862"/>
    <mergeCell ref="B860:B862"/>
    <mergeCell ref="C860:C862"/>
    <mergeCell ref="D860:D862"/>
    <mergeCell ref="E860:E862"/>
    <mergeCell ref="F860:F862"/>
    <mergeCell ref="A857:A859"/>
    <mergeCell ref="B857:B859"/>
    <mergeCell ref="C857:C859"/>
    <mergeCell ref="D857:D859"/>
    <mergeCell ref="E857:E859"/>
    <mergeCell ref="F857:F859"/>
    <mergeCell ref="A872:A874"/>
    <mergeCell ref="B872:B874"/>
    <mergeCell ref="C872:C874"/>
    <mergeCell ref="D872:D874"/>
    <mergeCell ref="E872:E874"/>
    <mergeCell ref="F872:F874"/>
    <mergeCell ref="A869:A871"/>
    <mergeCell ref="B869:B871"/>
    <mergeCell ref="C869:C871"/>
    <mergeCell ref="D869:D871"/>
    <mergeCell ref="E869:E871"/>
    <mergeCell ref="F869:F871"/>
    <mergeCell ref="A866:A868"/>
    <mergeCell ref="B866:B868"/>
    <mergeCell ref="C866:C868"/>
    <mergeCell ref="D866:D868"/>
    <mergeCell ref="E866:E868"/>
    <mergeCell ref="F866:F868"/>
    <mergeCell ref="A881:A883"/>
    <mergeCell ref="B881:B883"/>
    <mergeCell ref="C881:C883"/>
    <mergeCell ref="D881:D883"/>
    <mergeCell ref="E881:E883"/>
    <mergeCell ref="F881:F883"/>
    <mergeCell ref="A878:A880"/>
    <mergeCell ref="B878:B880"/>
    <mergeCell ref="C878:C880"/>
    <mergeCell ref="D878:D880"/>
    <mergeCell ref="E878:E880"/>
    <mergeCell ref="F878:F880"/>
    <mergeCell ref="A875:A877"/>
    <mergeCell ref="B875:B877"/>
    <mergeCell ref="C875:C877"/>
    <mergeCell ref="D875:D877"/>
    <mergeCell ref="E875:E877"/>
    <mergeCell ref="F875:F877"/>
    <mergeCell ref="A890:A892"/>
    <mergeCell ref="B890:B892"/>
    <mergeCell ref="C890:C892"/>
    <mergeCell ref="D890:D892"/>
    <mergeCell ref="E890:E892"/>
    <mergeCell ref="F890:F892"/>
    <mergeCell ref="A887:A889"/>
    <mergeCell ref="B887:B889"/>
    <mergeCell ref="C887:C889"/>
    <mergeCell ref="D887:D889"/>
    <mergeCell ref="E887:E889"/>
    <mergeCell ref="F887:F889"/>
    <mergeCell ref="A884:A886"/>
    <mergeCell ref="B884:B886"/>
    <mergeCell ref="C884:C886"/>
    <mergeCell ref="D884:D886"/>
    <mergeCell ref="E884:E886"/>
    <mergeCell ref="F884:F886"/>
    <mergeCell ref="A899:A901"/>
    <mergeCell ref="B899:B901"/>
    <mergeCell ref="C899:C901"/>
    <mergeCell ref="D899:D901"/>
    <mergeCell ref="E899:E901"/>
    <mergeCell ref="F899:F901"/>
    <mergeCell ref="A896:A898"/>
    <mergeCell ref="B896:B898"/>
    <mergeCell ref="C896:C898"/>
    <mergeCell ref="D896:D898"/>
    <mergeCell ref="E896:E898"/>
    <mergeCell ref="F896:F898"/>
    <mergeCell ref="A893:A895"/>
    <mergeCell ref="B893:B895"/>
    <mergeCell ref="C893:C895"/>
    <mergeCell ref="D893:D895"/>
    <mergeCell ref="E893:E895"/>
    <mergeCell ref="F893:F895"/>
    <mergeCell ref="A908:A910"/>
    <mergeCell ref="B908:B910"/>
    <mergeCell ref="C908:C910"/>
    <mergeCell ref="D908:D910"/>
    <mergeCell ref="E908:E910"/>
    <mergeCell ref="F908:F910"/>
    <mergeCell ref="A905:A907"/>
    <mergeCell ref="B905:B907"/>
    <mergeCell ref="C905:C907"/>
    <mergeCell ref="D905:D907"/>
    <mergeCell ref="E905:E907"/>
    <mergeCell ref="F905:F907"/>
    <mergeCell ref="A902:A904"/>
    <mergeCell ref="B902:B904"/>
    <mergeCell ref="C902:C904"/>
    <mergeCell ref="D902:D904"/>
    <mergeCell ref="E902:E904"/>
    <mergeCell ref="F902:F904"/>
    <mergeCell ref="A917:A919"/>
    <mergeCell ref="B917:B919"/>
    <mergeCell ref="C917:C919"/>
    <mergeCell ref="D917:D919"/>
    <mergeCell ref="E917:E919"/>
    <mergeCell ref="F917:F919"/>
    <mergeCell ref="A914:A916"/>
    <mergeCell ref="B914:B916"/>
    <mergeCell ref="C914:C916"/>
    <mergeCell ref="D914:D916"/>
    <mergeCell ref="E914:E916"/>
    <mergeCell ref="F914:F916"/>
    <mergeCell ref="A911:A913"/>
    <mergeCell ref="B911:B913"/>
    <mergeCell ref="C911:C913"/>
    <mergeCell ref="D911:D913"/>
    <mergeCell ref="E911:E913"/>
    <mergeCell ref="F911:F913"/>
    <mergeCell ref="A926:A928"/>
    <mergeCell ref="B926:B928"/>
    <mergeCell ref="C926:C928"/>
    <mergeCell ref="D926:D928"/>
    <mergeCell ref="E926:E928"/>
    <mergeCell ref="F926:F928"/>
    <mergeCell ref="A923:A925"/>
    <mergeCell ref="B923:B925"/>
    <mergeCell ref="C923:C925"/>
    <mergeCell ref="D923:D925"/>
    <mergeCell ref="E923:E925"/>
    <mergeCell ref="F923:F925"/>
    <mergeCell ref="A920:A922"/>
    <mergeCell ref="B920:B922"/>
    <mergeCell ref="C920:C922"/>
    <mergeCell ref="D920:D922"/>
    <mergeCell ref="E920:E922"/>
    <mergeCell ref="F920:F922"/>
    <mergeCell ref="A935:A937"/>
    <mergeCell ref="B935:B937"/>
    <mergeCell ref="C935:C937"/>
    <mergeCell ref="D935:D937"/>
    <mergeCell ref="E935:E937"/>
    <mergeCell ref="F935:F937"/>
    <mergeCell ref="A932:A934"/>
    <mergeCell ref="B932:B934"/>
    <mergeCell ref="C932:C934"/>
    <mergeCell ref="D932:D934"/>
    <mergeCell ref="E932:E934"/>
    <mergeCell ref="F932:F934"/>
    <mergeCell ref="A929:A931"/>
    <mergeCell ref="B929:B931"/>
    <mergeCell ref="C929:C931"/>
    <mergeCell ref="D929:D931"/>
    <mergeCell ref="E929:E931"/>
    <mergeCell ref="F929:F931"/>
    <mergeCell ref="A944:A946"/>
    <mergeCell ref="B944:B946"/>
    <mergeCell ref="C944:C946"/>
    <mergeCell ref="E944:E946"/>
    <mergeCell ref="F944:F946"/>
    <mergeCell ref="A947:A949"/>
    <mergeCell ref="B947:B949"/>
    <mergeCell ref="C947:C949"/>
    <mergeCell ref="E947:E949"/>
    <mergeCell ref="F947:F949"/>
    <mergeCell ref="A938:A940"/>
    <mergeCell ref="B938:B940"/>
    <mergeCell ref="C938:C940"/>
    <mergeCell ref="E938:E940"/>
    <mergeCell ref="F938:F940"/>
    <mergeCell ref="A941:A943"/>
    <mergeCell ref="B941:B943"/>
    <mergeCell ref="C941:C943"/>
    <mergeCell ref="E941:E943"/>
    <mergeCell ref="F941:F943"/>
    <mergeCell ref="A959:A961"/>
    <mergeCell ref="B959:B961"/>
    <mergeCell ref="C959:C961"/>
    <mergeCell ref="E959:E961"/>
    <mergeCell ref="F959:F961"/>
    <mergeCell ref="A962:A964"/>
    <mergeCell ref="B962:B964"/>
    <mergeCell ref="C962:C964"/>
    <mergeCell ref="E962:E964"/>
    <mergeCell ref="F962:F964"/>
    <mergeCell ref="A956:A958"/>
    <mergeCell ref="B956:B958"/>
    <mergeCell ref="C956:C958"/>
    <mergeCell ref="D956:D958"/>
    <mergeCell ref="E956:E958"/>
    <mergeCell ref="F956:F958"/>
    <mergeCell ref="A950:A952"/>
    <mergeCell ref="B950:B952"/>
    <mergeCell ref="C950:C952"/>
    <mergeCell ref="E950:E952"/>
    <mergeCell ref="F950:F952"/>
    <mergeCell ref="A953:A955"/>
    <mergeCell ref="B953:B955"/>
    <mergeCell ref="C953:C955"/>
    <mergeCell ref="E953:E955"/>
    <mergeCell ref="F953:F955"/>
    <mergeCell ref="D959:D961"/>
    <mergeCell ref="A970:A971"/>
    <mergeCell ref="B970:B971"/>
    <mergeCell ref="C970:C971"/>
    <mergeCell ref="D970:D971"/>
    <mergeCell ref="E970:E971"/>
    <mergeCell ref="F970:F971"/>
    <mergeCell ref="A968:A969"/>
    <mergeCell ref="B968:B969"/>
    <mergeCell ref="C968:C969"/>
    <mergeCell ref="D968:D969"/>
    <mergeCell ref="E968:E969"/>
    <mergeCell ref="F968:F969"/>
    <mergeCell ref="A966:A967"/>
    <mergeCell ref="B966:B967"/>
    <mergeCell ref="C966:C967"/>
    <mergeCell ref="D966:D967"/>
    <mergeCell ref="E966:E967"/>
    <mergeCell ref="F966:F967"/>
    <mergeCell ref="A976:A977"/>
    <mergeCell ref="B976:B977"/>
    <mergeCell ref="C976:C977"/>
    <mergeCell ref="D976:D977"/>
    <mergeCell ref="E976:E977"/>
    <mergeCell ref="F976:F977"/>
    <mergeCell ref="A974:A975"/>
    <mergeCell ref="B974:B975"/>
    <mergeCell ref="C974:C975"/>
    <mergeCell ref="D974:D975"/>
    <mergeCell ref="E974:E975"/>
    <mergeCell ref="F974:F975"/>
    <mergeCell ref="A972:A973"/>
    <mergeCell ref="B972:B973"/>
    <mergeCell ref="C972:C973"/>
    <mergeCell ref="D972:D973"/>
    <mergeCell ref="E972:E973"/>
    <mergeCell ref="F972:F973"/>
    <mergeCell ref="A984:A985"/>
    <mergeCell ref="B984:B985"/>
    <mergeCell ref="C984:C985"/>
    <mergeCell ref="D984:D985"/>
    <mergeCell ref="E984:E985"/>
    <mergeCell ref="F984:F985"/>
    <mergeCell ref="F980:F981"/>
    <mergeCell ref="A982:A983"/>
    <mergeCell ref="B982:B983"/>
    <mergeCell ref="C982:C983"/>
    <mergeCell ref="D982:D983"/>
    <mergeCell ref="E982:E983"/>
    <mergeCell ref="F982:F983"/>
    <mergeCell ref="B978:B979"/>
    <mergeCell ref="C978:C979"/>
    <mergeCell ref="D978:D979"/>
    <mergeCell ref="E978:E979"/>
    <mergeCell ref="F978:F979"/>
    <mergeCell ref="A980:A981"/>
    <mergeCell ref="B980:B981"/>
    <mergeCell ref="C980:C981"/>
    <mergeCell ref="D980:D981"/>
    <mergeCell ref="E980:E981"/>
    <mergeCell ref="A990:A991"/>
    <mergeCell ref="B990:B991"/>
    <mergeCell ref="C990:C991"/>
    <mergeCell ref="D990:D991"/>
    <mergeCell ref="E990:E991"/>
    <mergeCell ref="F990:F991"/>
    <mergeCell ref="A988:A989"/>
    <mergeCell ref="B988:B989"/>
    <mergeCell ref="C988:C989"/>
    <mergeCell ref="D988:D989"/>
    <mergeCell ref="E988:E989"/>
    <mergeCell ref="F988:F989"/>
    <mergeCell ref="A986:A987"/>
    <mergeCell ref="B986:B987"/>
    <mergeCell ref="C986:C987"/>
    <mergeCell ref="D986:D987"/>
    <mergeCell ref="E986:E987"/>
    <mergeCell ref="F986:F987"/>
    <mergeCell ref="H996:H997"/>
    <mergeCell ref="A999:A1001"/>
    <mergeCell ref="B999:B1001"/>
    <mergeCell ref="C999:C1001"/>
    <mergeCell ref="D999:D1001"/>
    <mergeCell ref="E999:E1001"/>
    <mergeCell ref="F999:F1001"/>
    <mergeCell ref="H999:H1000"/>
    <mergeCell ref="F994:F995"/>
    <mergeCell ref="A996:A998"/>
    <mergeCell ref="B996:B998"/>
    <mergeCell ref="C996:C998"/>
    <mergeCell ref="D996:D998"/>
    <mergeCell ref="E996:E998"/>
    <mergeCell ref="F996:F998"/>
    <mergeCell ref="B992:B993"/>
    <mergeCell ref="C992:C993"/>
    <mergeCell ref="D992:D993"/>
    <mergeCell ref="E992:E993"/>
    <mergeCell ref="F992:F993"/>
    <mergeCell ref="A994:A995"/>
    <mergeCell ref="B994:B995"/>
    <mergeCell ref="C994:C995"/>
    <mergeCell ref="D994:D995"/>
    <mergeCell ref="E994:E995"/>
    <mergeCell ref="A1011:A1013"/>
    <mergeCell ref="B1011:B1013"/>
    <mergeCell ref="C1011:C1013"/>
    <mergeCell ref="D1011:D1013"/>
    <mergeCell ref="E1011:E1013"/>
    <mergeCell ref="F1011:F1013"/>
    <mergeCell ref="A1008:A1010"/>
    <mergeCell ref="B1008:B1010"/>
    <mergeCell ref="C1008:C1010"/>
    <mergeCell ref="D1008:D1010"/>
    <mergeCell ref="E1008:E1010"/>
    <mergeCell ref="F1008:F1010"/>
    <mergeCell ref="H1002:H1003"/>
    <mergeCell ref="A1005:A1007"/>
    <mergeCell ref="B1005:B1007"/>
    <mergeCell ref="C1005:C1007"/>
    <mergeCell ref="D1005:D1007"/>
    <mergeCell ref="E1005:E1007"/>
    <mergeCell ref="F1005:F1007"/>
    <mergeCell ref="A1002:A1004"/>
    <mergeCell ref="B1002:B1004"/>
    <mergeCell ref="C1002:C1004"/>
    <mergeCell ref="D1002:D1004"/>
    <mergeCell ref="E1002:E1004"/>
    <mergeCell ref="F1002:F1004"/>
    <mergeCell ref="A1020:A1022"/>
    <mergeCell ref="B1020:B1022"/>
    <mergeCell ref="C1020:C1022"/>
    <mergeCell ref="D1020:D1022"/>
    <mergeCell ref="E1020:E1022"/>
    <mergeCell ref="F1020:F1022"/>
    <mergeCell ref="A1017:A1019"/>
    <mergeCell ref="B1017:B1019"/>
    <mergeCell ref="C1017:C1019"/>
    <mergeCell ref="D1017:D1019"/>
    <mergeCell ref="E1017:E1019"/>
    <mergeCell ref="F1017:F1019"/>
    <mergeCell ref="A1014:A1016"/>
    <mergeCell ref="B1014:B1016"/>
    <mergeCell ref="C1014:C1016"/>
    <mergeCell ref="D1014:D1016"/>
    <mergeCell ref="E1014:E1016"/>
    <mergeCell ref="F1014:F1016"/>
    <mergeCell ref="A1029:A1031"/>
    <mergeCell ref="B1029:B1031"/>
    <mergeCell ref="C1029:C1031"/>
    <mergeCell ref="D1029:D1031"/>
    <mergeCell ref="E1029:E1031"/>
    <mergeCell ref="F1029:F1031"/>
    <mergeCell ref="A1026:A1028"/>
    <mergeCell ref="B1026:B1028"/>
    <mergeCell ref="C1026:C1028"/>
    <mergeCell ref="D1026:D1028"/>
    <mergeCell ref="E1026:E1028"/>
    <mergeCell ref="F1026:F1028"/>
    <mergeCell ref="A1023:A1025"/>
    <mergeCell ref="B1023:B1025"/>
    <mergeCell ref="C1023:C1025"/>
    <mergeCell ref="D1023:D1025"/>
    <mergeCell ref="E1023:E1025"/>
    <mergeCell ref="F1023:F1025"/>
    <mergeCell ref="A1038:A1040"/>
    <mergeCell ref="B1038:B1040"/>
    <mergeCell ref="C1038:C1040"/>
    <mergeCell ref="D1038:D1040"/>
    <mergeCell ref="E1038:E1040"/>
    <mergeCell ref="F1038:F1040"/>
    <mergeCell ref="A1035:A1037"/>
    <mergeCell ref="B1035:B1037"/>
    <mergeCell ref="C1035:C1037"/>
    <mergeCell ref="D1035:D1037"/>
    <mergeCell ref="E1035:E1037"/>
    <mergeCell ref="F1035:F1037"/>
    <mergeCell ref="A1032:A1034"/>
    <mergeCell ref="B1032:B1034"/>
    <mergeCell ref="C1032:C1034"/>
    <mergeCell ref="D1032:D1034"/>
    <mergeCell ref="E1032:E1034"/>
    <mergeCell ref="F1032:F1034"/>
    <mergeCell ref="A1047:A1049"/>
    <mergeCell ref="B1047:B1049"/>
    <mergeCell ref="C1047:C1049"/>
    <mergeCell ref="D1047:D1049"/>
    <mergeCell ref="E1047:E1049"/>
    <mergeCell ref="F1047:F1049"/>
    <mergeCell ref="A1044:A1046"/>
    <mergeCell ref="B1044:B1046"/>
    <mergeCell ref="C1044:C1046"/>
    <mergeCell ref="D1044:D1046"/>
    <mergeCell ref="E1044:E1046"/>
    <mergeCell ref="F1044:F1046"/>
    <mergeCell ref="A1041:A1043"/>
    <mergeCell ref="B1041:B1043"/>
    <mergeCell ref="C1041:C1043"/>
    <mergeCell ref="D1041:D1043"/>
    <mergeCell ref="E1041:E1043"/>
    <mergeCell ref="F1041:F1043"/>
    <mergeCell ref="A1056:A1058"/>
    <mergeCell ref="B1056:B1058"/>
    <mergeCell ref="C1056:C1058"/>
    <mergeCell ref="D1056:D1058"/>
    <mergeCell ref="E1056:E1058"/>
    <mergeCell ref="F1056:F1058"/>
    <mergeCell ref="A1053:A1055"/>
    <mergeCell ref="B1053:B1055"/>
    <mergeCell ref="C1053:C1055"/>
    <mergeCell ref="D1053:D1055"/>
    <mergeCell ref="E1053:E1055"/>
    <mergeCell ref="F1053:F1055"/>
    <mergeCell ref="A1050:A1052"/>
    <mergeCell ref="B1050:B1052"/>
    <mergeCell ref="C1050:C1052"/>
    <mergeCell ref="D1050:D1052"/>
    <mergeCell ref="E1050:E1052"/>
    <mergeCell ref="F1050:F1052"/>
    <mergeCell ref="A1065:A1067"/>
    <mergeCell ref="B1065:B1067"/>
    <mergeCell ref="C1065:C1067"/>
    <mergeCell ref="D1065:D1067"/>
    <mergeCell ref="E1065:E1067"/>
    <mergeCell ref="F1065:F1067"/>
    <mergeCell ref="A1062:A1064"/>
    <mergeCell ref="B1062:B1064"/>
    <mergeCell ref="C1062:C1064"/>
    <mergeCell ref="D1062:D1064"/>
    <mergeCell ref="E1062:E1064"/>
    <mergeCell ref="F1062:F1064"/>
    <mergeCell ref="A1059:A1061"/>
    <mergeCell ref="B1059:B1061"/>
    <mergeCell ref="C1059:C1061"/>
    <mergeCell ref="D1059:D1061"/>
    <mergeCell ref="E1059:E1061"/>
    <mergeCell ref="F1059:F1061"/>
    <mergeCell ref="A1074:A1076"/>
    <mergeCell ref="B1074:B1076"/>
    <mergeCell ref="C1074:C1076"/>
    <mergeCell ref="D1074:D1076"/>
    <mergeCell ref="E1074:E1076"/>
    <mergeCell ref="F1074:F1076"/>
    <mergeCell ref="A1071:A1073"/>
    <mergeCell ref="B1071:B1073"/>
    <mergeCell ref="C1071:C1073"/>
    <mergeCell ref="D1071:D1073"/>
    <mergeCell ref="E1071:E1073"/>
    <mergeCell ref="F1071:F1073"/>
    <mergeCell ref="A1068:A1070"/>
    <mergeCell ref="B1068:B1070"/>
    <mergeCell ref="C1068:C1070"/>
    <mergeCell ref="D1068:D1070"/>
    <mergeCell ref="E1068:E1070"/>
    <mergeCell ref="F1068:F1070"/>
    <mergeCell ref="A1083:A1085"/>
    <mergeCell ref="B1083:B1085"/>
    <mergeCell ref="C1083:C1085"/>
    <mergeCell ref="D1083:D1085"/>
    <mergeCell ref="E1083:E1085"/>
    <mergeCell ref="F1083:F1085"/>
    <mergeCell ref="A1080:A1082"/>
    <mergeCell ref="B1080:B1082"/>
    <mergeCell ref="C1080:C1082"/>
    <mergeCell ref="D1080:D1082"/>
    <mergeCell ref="E1080:E1082"/>
    <mergeCell ref="F1080:F1082"/>
    <mergeCell ref="A1077:A1079"/>
    <mergeCell ref="B1077:B1079"/>
    <mergeCell ref="C1077:C1079"/>
    <mergeCell ref="D1077:D1079"/>
    <mergeCell ref="E1077:E1079"/>
    <mergeCell ref="F1077:F1079"/>
    <mergeCell ref="A1092:A1094"/>
    <mergeCell ref="B1092:B1094"/>
    <mergeCell ref="C1092:C1094"/>
    <mergeCell ref="D1092:D1094"/>
    <mergeCell ref="E1092:E1094"/>
    <mergeCell ref="F1092:F1094"/>
    <mergeCell ref="A1089:A1091"/>
    <mergeCell ref="B1089:B1091"/>
    <mergeCell ref="C1089:C1091"/>
    <mergeCell ref="D1089:D1091"/>
    <mergeCell ref="E1089:E1091"/>
    <mergeCell ref="F1089:F1091"/>
    <mergeCell ref="A1086:A1088"/>
    <mergeCell ref="B1086:B1088"/>
    <mergeCell ref="C1086:C1088"/>
    <mergeCell ref="D1086:D1088"/>
    <mergeCell ref="E1086:E1088"/>
    <mergeCell ref="F1086:F1088"/>
    <mergeCell ref="A1101:A1103"/>
    <mergeCell ref="B1101:B1103"/>
    <mergeCell ref="C1101:C1103"/>
    <mergeCell ref="D1101:D1103"/>
    <mergeCell ref="E1101:E1103"/>
    <mergeCell ref="F1101:F1103"/>
    <mergeCell ref="A1098:A1100"/>
    <mergeCell ref="B1098:B1100"/>
    <mergeCell ref="C1098:C1100"/>
    <mergeCell ref="D1098:D1100"/>
    <mergeCell ref="E1098:E1100"/>
    <mergeCell ref="F1098:F1100"/>
    <mergeCell ref="A1095:A1097"/>
    <mergeCell ref="B1095:B1097"/>
    <mergeCell ref="C1095:C1097"/>
    <mergeCell ref="D1095:D1097"/>
    <mergeCell ref="E1095:E1097"/>
    <mergeCell ref="F1095:F1097"/>
    <mergeCell ref="A1110:A1112"/>
    <mergeCell ref="B1110:B1112"/>
    <mergeCell ref="C1110:C1112"/>
    <mergeCell ref="D1110:D1112"/>
    <mergeCell ref="E1110:E1112"/>
    <mergeCell ref="F1110:F1112"/>
    <mergeCell ref="A1107:A1109"/>
    <mergeCell ref="B1107:B1109"/>
    <mergeCell ref="C1107:C1109"/>
    <mergeCell ref="D1107:D1109"/>
    <mergeCell ref="E1107:E1109"/>
    <mergeCell ref="F1107:F1109"/>
    <mergeCell ref="A1104:A1106"/>
    <mergeCell ref="B1104:B1106"/>
    <mergeCell ref="C1104:C1106"/>
    <mergeCell ref="D1104:D1106"/>
    <mergeCell ref="E1104:E1106"/>
    <mergeCell ref="F1104:F1106"/>
    <mergeCell ref="A1119:A1121"/>
    <mergeCell ref="B1119:B1121"/>
    <mergeCell ref="C1119:C1121"/>
    <mergeCell ref="D1119:D1121"/>
    <mergeCell ref="E1119:E1121"/>
    <mergeCell ref="F1119:F1121"/>
    <mergeCell ref="A1116:A1118"/>
    <mergeCell ref="B1116:B1118"/>
    <mergeCell ref="C1116:C1118"/>
    <mergeCell ref="D1116:D1118"/>
    <mergeCell ref="E1116:E1118"/>
    <mergeCell ref="F1116:F1118"/>
    <mergeCell ref="A1113:A1115"/>
    <mergeCell ref="B1113:B1115"/>
    <mergeCell ref="C1113:C1115"/>
    <mergeCell ref="D1113:D1115"/>
    <mergeCell ref="E1113:E1115"/>
    <mergeCell ref="F1113:F1115"/>
    <mergeCell ref="A1140:A1141"/>
    <mergeCell ref="B1140:B1141"/>
    <mergeCell ref="C1140:C1141"/>
    <mergeCell ref="D1140:D1141"/>
    <mergeCell ref="E1140:E1141"/>
    <mergeCell ref="F1140:F1141"/>
    <mergeCell ref="A1138:A1139"/>
    <mergeCell ref="B1138:B1139"/>
    <mergeCell ref="C1138:C1139"/>
    <mergeCell ref="D1138:D1139"/>
    <mergeCell ref="E1138:E1139"/>
    <mergeCell ref="F1138:F1139"/>
    <mergeCell ref="A1136:A1137"/>
    <mergeCell ref="B1136:B1137"/>
    <mergeCell ref="C1136:C1137"/>
    <mergeCell ref="D1136:D1137"/>
    <mergeCell ref="E1136:E1137"/>
    <mergeCell ref="F1136:F1137"/>
    <mergeCell ref="A1146:A1147"/>
    <mergeCell ref="B1146:B1147"/>
    <mergeCell ref="C1146:C1147"/>
    <mergeCell ref="D1146:D1147"/>
    <mergeCell ref="E1146:E1147"/>
    <mergeCell ref="F1146:F1147"/>
    <mergeCell ref="A1144:A1145"/>
    <mergeCell ref="B1144:B1145"/>
    <mergeCell ref="C1144:C1145"/>
    <mergeCell ref="D1144:D1145"/>
    <mergeCell ref="E1144:E1145"/>
    <mergeCell ref="F1144:F1145"/>
    <mergeCell ref="A1142:A1143"/>
    <mergeCell ref="B1142:B1143"/>
    <mergeCell ref="C1142:C1143"/>
    <mergeCell ref="D1142:D1143"/>
    <mergeCell ref="E1142:E1143"/>
    <mergeCell ref="F1142:F1143"/>
    <mergeCell ref="A1152:A1153"/>
    <mergeCell ref="B1152:B1153"/>
    <mergeCell ref="C1152:C1153"/>
    <mergeCell ref="D1152:D1153"/>
    <mergeCell ref="E1152:E1153"/>
    <mergeCell ref="F1152:F1153"/>
    <mergeCell ref="A1150:A1151"/>
    <mergeCell ref="B1150:B1151"/>
    <mergeCell ref="C1150:C1151"/>
    <mergeCell ref="D1150:D1151"/>
    <mergeCell ref="E1150:E1151"/>
    <mergeCell ref="F1150:F1151"/>
    <mergeCell ref="A1148:A1149"/>
    <mergeCell ref="B1148:B1149"/>
    <mergeCell ref="C1148:C1149"/>
    <mergeCell ref="D1148:D1149"/>
    <mergeCell ref="E1148:E1149"/>
    <mergeCell ref="F1148:F1149"/>
    <mergeCell ref="A1158:A1159"/>
    <mergeCell ref="B1158:B1159"/>
    <mergeCell ref="C1158:C1159"/>
    <mergeCell ref="D1158:D1159"/>
    <mergeCell ref="E1158:E1159"/>
    <mergeCell ref="F1158:F1159"/>
    <mergeCell ref="A1156:A1157"/>
    <mergeCell ref="B1156:B1157"/>
    <mergeCell ref="C1156:C1157"/>
    <mergeCell ref="D1156:D1157"/>
    <mergeCell ref="E1156:E1157"/>
    <mergeCell ref="F1156:F1157"/>
    <mergeCell ref="A1154:A1155"/>
    <mergeCell ref="B1154:B1155"/>
    <mergeCell ref="C1154:C1155"/>
    <mergeCell ref="D1154:D1155"/>
    <mergeCell ref="E1154:E1155"/>
    <mergeCell ref="F1154:F1155"/>
    <mergeCell ref="A1164:A1165"/>
    <mergeCell ref="B1164:B1165"/>
    <mergeCell ref="C1164:C1165"/>
    <mergeCell ref="D1164:D1165"/>
    <mergeCell ref="E1164:E1165"/>
    <mergeCell ref="F1164:F1165"/>
    <mergeCell ref="A1162:A1163"/>
    <mergeCell ref="B1162:B1163"/>
    <mergeCell ref="C1162:C1163"/>
    <mergeCell ref="D1162:D1163"/>
    <mergeCell ref="E1162:E1163"/>
    <mergeCell ref="F1162:F1163"/>
    <mergeCell ref="A1160:A1161"/>
    <mergeCell ref="B1160:B1161"/>
    <mergeCell ref="C1160:C1161"/>
    <mergeCell ref="D1160:D1161"/>
    <mergeCell ref="E1160:E1161"/>
    <mergeCell ref="F1160:F1161"/>
    <mergeCell ref="A1170:A1171"/>
    <mergeCell ref="B1170:B1171"/>
    <mergeCell ref="C1170:C1171"/>
    <mergeCell ref="D1170:D1171"/>
    <mergeCell ref="E1170:E1171"/>
    <mergeCell ref="F1170:F1171"/>
    <mergeCell ref="A1168:A1169"/>
    <mergeCell ref="B1168:B1169"/>
    <mergeCell ref="C1168:C1169"/>
    <mergeCell ref="D1168:D1169"/>
    <mergeCell ref="E1168:E1169"/>
    <mergeCell ref="F1168:F1169"/>
    <mergeCell ref="A1166:A1167"/>
    <mergeCell ref="B1166:B1167"/>
    <mergeCell ref="C1166:C1167"/>
    <mergeCell ref="D1166:D1167"/>
    <mergeCell ref="E1166:E1167"/>
    <mergeCell ref="F1166:F1167"/>
    <mergeCell ref="A1181:A1183"/>
    <mergeCell ref="B1181:B1183"/>
    <mergeCell ref="D1181:D1183"/>
    <mergeCell ref="E1181:E1183"/>
    <mergeCell ref="F1181:F1183"/>
    <mergeCell ref="A1184:A1186"/>
    <mergeCell ref="B1184:B1186"/>
    <mergeCell ref="D1184:D1186"/>
    <mergeCell ref="E1184:E1186"/>
    <mergeCell ref="F1184:F1186"/>
    <mergeCell ref="F1175:F1177"/>
    <mergeCell ref="A1178:A1180"/>
    <mergeCell ref="B1178:B1180"/>
    <mergeCell ref="D1178:D1180"/>
    <mergeCell ref="E1178:E1180"/>
    <mergeCell ref="F1178:F1180"/>
    <mergeCell ref="A1172:A1174"/>
    <mergeCell ref="B1172:B1174"/>
    <mergeCell ref="C1172:C1186"/>
    <mergeCell ref="D1172:D1174"/>
    <mergeCell ref="E1172:E1174"/>
    <mergeCell ref="F1172:F1174"/>
    <mergeCell ref="A1175:A1177"/>
    <mergeCell ref="B1175:B1177"/>
    <mergeCell ref="D1175:D1177"/>
    <mergeCell ref="E1175:E1177"/>
    <mergeCell ref="A1196:A1198"/>
    <mergeCell ref="B1196:B1198"/>
    <mergeCell ref="C1196:C1198"/>
    <mergeCell ref="D1196:D1198"/>
    <mergeCell ref="E1196:E1198"/>
    <mergeCell ref="F1196:F1198"/>
    <mergeCell ref="A1190:A1192"/>
    <mergeCell ref="B1190:B1192"/>
    <mergeCell ref="C1190:C1195"/>
    <mergeCell ref="D1190:D1195"/>
    <mergeCell ref="E1190:E1192"/>
    <mergeCell ref="F1190:F1192"/>
    <mergeCell ref="A1193:A1195"/>
    <mergeCell ref="B1193:B1195"/>
    <mergeCell ref="E1193:E1195"/>
    <mergeCell ref="F1193:F1195"/>
    <mergeCell ref="A1187:A1189"/>
    <mergeCell ref="B1187:B1189"/>
    <mergeCell ref="C1187:C1189"/>
    <mergeCell ref="D1187:D1189"/>
    <mergeCell ref="E1187:E1189"/>
    <mergeCell ref="F1187:F1189"/>
    <mergeCell ref="A1205:A1207"/>
    <mergeCell ref="B1205:B1207"/>
    <mergeCell ref="C1205:C1207"/>
    <mergeCell ref="D1205:D1207"/>
    <mergeCell ref="E1205:E1207"/>
    <mergeCell ref="F1205:F1207"/>
    <mergeCell ref="A1202:A1204"/>
    <mergeCell ref="B1202:B1204"/>
    <mergeCell ref="C1202:C1204"/>
    <mergeCell ref="D1202:D1204"/>
    <mergeCell ref="E1202:E1204"/>
    <mergeCell ref="F1202:F1204"/>
    <mergeCell ref="A1199:A1201"/>
    <mergeCell ref="B1199:B1201"/>
    <mergeCell ref="C1199:C1201"/>
    <mergeCell ref="D1199:D1201"/>
    <mergeCell ref="E1199:E1201"/>
    <mergeCell ref="F1199:F1201"/>
    <mergeCell ref="A1214:A1216"/>
    <mergeCell ref="B1214:B1216"/>
    <mergeCell ref="C1214:C1216"/>
    <mergeCell ref="D1214:D1216"/>
    <mergeCell ref="E1214:E1216"/>
    <mergeCell ref="F1214:F1216"/>
    <mergeCell ref="A1211:A1213"/>
    <mergeCell ref="B1211:B1213"/>
    <mergeCell ref="C1211:C1213"/>
    <mergeCell ref="D1211:D1213"/>
    <mergeCell ref="E1211:E1213"/>
    <mergeCell ref="F1211:F1213"/>
    <mergeCell ref="A1208:A1210"/>
    <mergeCell ref="B1208:B1210"/>
    <mergeCell ref="C1208:C1210"/>
    <mergeCell ref="D1208:D1210"/>
    <mergeCell ref="E1208:E1210"/>
    <mergeCell ref="F1208:F1210"/>
    <mergeCell ref="A1223:A1225"/>
    <mergeCell ref="B1223:B1225"/>
    <mergeCell ref="C1223:C1225"/>
    <mergeCell ref="D1223:D1225"/>
    <mergeCell ref="E1223:E1225"/>
    <mergeCell ref="F1223:F1225"/>
    <mergeCell ref="A1220:A1222"/>
    <mergeCell ref="B1220:B1222"/>
    <mergeCell ref="C1220:C1222"/>
    <mergeCell ref="D1220:D1222"/>
    <mergeCell ref="E1220:E1222"/>
    <mergeCell ref="F1220:F1222"/>
    <mergeCell ref="A1217:A1219"/>
    <mergeCell ref="B1217:B1219"/>
    <mergeCell ref="C1217:C1219"/>
    <mergeCell ref="D1217:D1219"/>
    <mergeCell ref="E1217:E1219"/>
    <mergeCell ref="F1217:F1219"/>
    <mergeCell ref="A1232:A1234"/>
    <mergeCell ref="B1232:B1234"/>
    <mergeCell ref="C1232:C1234"/>
    <mergeCell ref="D1232:D1234"/>
    <mergeCell ref="E1232:E1234"/>
    <mergeCell ref="F1232:F1234"/>
    <mergeCell ref="A1229:A1231"/>
    <mergeCell ref="B1229:B1231"/>
    <mergeCell ref="C1229:C1231"/>
    <mergeCell ref="D1229:D1231"/>
    <mergeCell ref="E1229:E1231"/>
    <mergeCell ref="F1229:F1231"/>
    <mergeCell ref="A1226:A1228"/>
    <mergeCell ref="B1226:B1228"/>
    <mergeCell ref="C1226:C1228"/>
    <mergeCell ref="D1226:D1228"/>
    <mergeCell ref="E1226:E1228"/>
    <mergeCell ref="F1226:F1228"/>
    <mergeCell ref="A1241:A1243"/>
    <mergeCell ref="B1241:B1243"/>
    <mergeCell ref="C1241:C1243"/>
    <mergeCell ref="D1241:D1243"/>
    <mergeCell ref="E1241:E1243"/>
    <mergeCell ref="F1241:F1243"/>
    <mergeCell ref="A1238:A1240"/>
    <mergeCell ref="B1238:B1240"/>
    <mergeCell ref="C1238:C1240"/>
    <mergeCell ref="D1238:D1240"/>
    <mergeCell ref="E1238:E1240"/>
    <mergeCell ref="F1238:F1240"/>
    <mergeCell ref="A1235:A1237"/>
    <mergeCell ref="B1235:B1237"/>
    <mergeCell ref="C1235:C1237"/>
    <mergeCell ref="D1235:D1237"/>
    <mergeCell ref="E1235:E1237"/>
    <mergeCell ref="F1235:F1237"/>
    <mergeCell ref="A1250:A1252"/>
    <mergeCell ref="B1250:B1252"/>
    <mergeCell ref="C1250:C1252"/>
    <mergeCell ref="D1250:D1252"/>
    <mergeCell ref="E1250:E1252"/>
    <mergeCell ref="F1250:F1252"/>
    <mergeCell ref="A1247:A1249"/>
    <mergeCell ref="B1247:B1249"/>
    <mergeCell ref="C1247:C1249"/>
    <mergeCell ref="D1247:D1249"/>
    <mergeCell ref="E1247:E1249"/>
    <mergeCell ref="F1247:F1249"/>
    <mergeCell ref="A1244:A1246"/>
    <mergeCell ref="B1244:B1246"/>
    <mergeCell ref="C1244:C1246"/>
    <mergeCell ref="D1244:D1246"/>
    <mergeCell ref="E1244:E1246"/>
    <mergeCell ref="F1244:F1246"/>
    <mergeCell ref="A1259:A1261"/>
    <mergeCell ref="B1259:B1261"/>
    <mergeCell ref="C1259:C1261"/>
    <mergeCell ref="D1259:D1261"/>
    <mergeCell ref="E1259:E1261"/>
    <mergeCell ref="F1259:F1261"/>
    <mergeCell ref="A1256:A1258"/>
    <mergeCell ref="B1256:B1258"/>
    <mergeCell ref="C1256:C1258"/>
    <mergeCell ref="D1256:D1258"/>
    <mergeCell ref="E1256:E1258"/>
    <mergeCell ref="F1256:F1258"/>
    <mergeCell ref="A1253:A1255"/>
    <mergeCell ref="B1253:B1255"/>
    <mergeCell ref="C1253:C1255"/>
    <mergeCell ref="D1253:D1255"/>
    <mergeCell ref="E1253:E1255"/>
    <mergeCell ref="F1253:F1255"/>
    <mergeCell ref="A1268:A1270"/>
    <mergeCell ref="B1268:B1270"/>
    <mergeCell ref="C1268:C1270"/>
    <mergeCell ref="D1268:D1270"/>
    <mergeCell ref="E1268:E1270"/>
    <mergeCell ref="F1268:F1270"/>
    <mergeCell ref="A1265:A1267"/>
    <mergeCell ref="B1265:B1267"/>
    <mergeCell ref="C1265:C1267"/>
    <mergeCell ref="D1265:D1267"/>
    <mergeCell ref="E1265:E1267"/>
    <mergeCell ref="F1265:F1267"/>
    <mergeCell ref="A1262:A1264"/>
    <mergeCell ref="B1262:B1264"/>
    <mergeCell ref="C1262:C1264"/>
    <mergeCell ref="D1262:D1264"/>
    <mergeCell ref="E1262:E1264"/>
    <mergeCell ref="F1262:F1264"/>
    <mergeCell ref="A1277:A1279"/>
    <mergeCell ref="B1277:B1279"/>
    <mergeCell ref="C1277:C1279"/>
    <mergeCell ref="D1277:D1279"/>
    <mergeCell ref="E1277:E1279"/>
    <mergeCell ref="F1277:F1279"/>
    <mergeCell ref="A1274:A1276"/>
    <mergeCell ref="B1274:B1276"/>
    <mergeCell ref="C1274:C1276"/>
    <mergeCell ref="D1274:D1276"/>
    <mergeCell ref="E1274:E1276"/>
    <mergeCell ref="F1274:F1276"/>
    <mergeCell ref="A1271:A1273"/>
    <mergeCell ref="B1271:B1273"/>
    <mergeCell ref="C1271:C1273"/>
    <mergeCell ref="D1271:D1273"/>
    <mergeCell ref="E1271:E1273"/>
    <mergeCell ref="F1271:F1273"/>
    <mergeCell ref="A1286:A1288"/>
    <mergeCell ref="B1286:B1288"/>
    <mergeCell ref="C1286:C1288"/>
    <mergeCell ref="D1286:D1288"/>
    <mergeCell ref="E1286:E1288"/>
    <mergeCell ref="F1286:F1288"/>
    <mergeCell ref="A1283:A1285"/>
    <mergeCell ref="B1283:B1285"/>
    <mergeCell ref="C1283:C1285"/>
    <mergeCell ref="D1283:D1285"/>
    <mergeCell ref="E1283:E1285"/>
    <mergeCell ref="F1283:F1285"/>
    <mergeCell ref="A1280:A1282"/>
    <mergeCell ref="B1280:B1282"/>
    <mergeCell ref="C1280:C1282"/>
    <mergeCell ref="D1280:D1282"/>
    <mergeCell ref="E1280:E1282"/>
    <mergeCell ref="F1280:F1282"/>
    <mergeCell ref="A1295:A1297"/>
    <mergeCell ref="B1295:B1297"/>
    <mergeCell ref="C1295:C1297"/>
    <mergeCell ref="D1295:D1297"/>
    <mergeCell ref="E1295:E1297"/>
    <mergeCell ref="F1295:F1297"/>
    <mergeCell ref="A1292:A1294"/>
    <mergeCell ref="B1292:B1294"/>
    <mergeCell ref="C1292:C1294"/>
    <mergeCell ref="D1292:D1294"/>
    <mergeCell ref="E1292:E1294"/>
    <mergeCell ref="F1292:F1294"/>
    <mergeCell ref="A1289:A1291"/>
    <mergeCell ref="B1289:B1291"/>
    <mergeCell ref="C1289:C1291"/>
    <mergeCell ref="D1289:D1291"/>
    <mergeCell ref="E1289:E1291"/>
    <mergeCell ref="F1289:F1291"/>
    <mergeCell ref="A1304:A1306"/>
    <mergeCell ref="B1304:B1306"/>
    <mergeCell ref="C1304:C1306"/>
    <mergeCell ref="D1304:D1306"/>
    <mergeCell ref="E1304:E1306"/>
    <mergeCell ref="F1304:F1306"/>
    <mergeCell ref="A1301:A1303"/>
    <mergeCell ref="B1301:B1303"/>
    <mergeCell ref="C1301:C1303"/>
    <mergeCell ref="D1301:D1303"/>
    <mergeCell ref="E1301:E1303"/>
    <mergeCell ref="F1301:F1303"/>
    <mergeCell ref="A1298:A1300"/>
    <mergeCell ref="B1298:B1300"/>
    <mergeCell ref="C1298:C1300"/>
    <mergeCell ref="D1298:D1300"/>
    <mergeCell ref="E1298:E1300"/>
    <mergeCell ref="F1298:F1300"/>
    <mergeCell ref="A1313:A1315"/>
    <mergeCell ref="B1313:B1315"/>
    <mergeCell ref="C1313:C1315"/>
    <mergeCell ref="D1313:D1315"/>
    <mergeCell ref="E1313:E1315"/>
    <mergeCell ref="F1313:F1315"/>
    <mergeCell ref="A1310:A1312"/>
    <mergeCell ref="B1310:B1312"/>
    <mergeCell ref="C1310:C1312"/>
    <mergeCell ref="D1310:D1312"/>
    <mergeCell ref="E1310:E1312"/>
    <mergeCell ref="F1310:F1312"/>
    <mergeCell ref="A1307:A1309"/>
    <mergeCell ref="B1307:B1309"/>
    <mergeCell ref="C1307:C1309"/>
    <mergeCell ref="D1307:D1309"/>
    <mergeCell ref="E1307:E1309"/>
    <mergeCell ref="F1307:F1309"/>
    <mergeCell ref="A1322:A1324"/>
    <mergeCell ref="B1322:B1324"/>
    <mergeCell ref="C1322:C1324"/>
    <mergeCell ref="D1322:D1324"/>
    <mergeCell ref="E1322:E1324"/>
    <mergeCell ref="F1322:F1324"/>
    <mergeCell ref="A1319:A1321"/>
    <mergeCell ref="B1319:B1321"/>
    <mergeCell ref="C1319:C1321"/>
    <mergeCell ref="D1319:D1321"/>
    <mergeCell ref="E1319:E1321"/>
    <mergeCell ref="F1319:F1321"/>
    <mergeCell ref="A1316:A1318"/>
    <mergeCell ref="B1316:B1318"/>
    <mergeCell ref="C1316:C1318"/>
    <mergeCell ref="D1316:D1318"/>
    <mergeCell ref="E1316:E1318"/>
    <mergeCell ref="F1316:F1318"/>
    <mergeCell ref="A1331:A1333"/>
    <mergeCell ref="B1331:B1333"/>
    <mergeCell ref="C1331:C1333"/>
    <mergeCell ref="D1331:D1333"/>
    <mergeCell ref="E1331:E1333"/>
    <mergeCell ref="F1331:F1333"/>
    <mergeCell ref="A1328:A1330"/>
    <mergeCell ref="B1328:B1330"/>
    <mergeCell ref="C1328:C1330"/>
    <mergeCell ref="D1328:D1330"/>
    <mergeCell ref="E1328:E1330"/>
    <mergeCell ref="F1328:F1330"/>
    <mergeCell ref="A1325:A1327"/>
    <mergeCell ref="B1325:B1327"/>
    <mergeCell ref="C1325:C1327"/>
    <mergeCell ref="D1325:D1327"/>
    <mergeCell ref="E1325:E1327"/>
    <mergeCell ref="F1325:F1327"/>
    <mergeCell ref="A1340:A1342"/>
    <mergeCell ref="B1340:B1342"/>
    <mergeCell ref="C1340:C1342"/>
    <mergeCell ref="D1340:D1342"/>
    <mergeCell ref="E1340:E1342"/>
    <mergeCell ref="F1340:F1342"/>
    <mergeCell ref="A1337:A1339"/>
    <mergeCell ref="B1337:B1339"/>
    <mergeCell ref="C1337:C1339"/>
    <mergeCell ref="D1337:D1339"/>
    <mergeCell ref="E1337:E1339"/>
    <mergeCell ref="F1337:F1339"/>
    <mergeCell ref="A1334:A1336"/>
    <mergeCell ref="B1334:B1336"/>
    <mergeCell ref="C1334:C1336"/>
    <mergeCell ref="D1334:D1336"/>
    <mergeCell ref="E1334:E1336"/>
    <mergeCell ref="F1334:F1336"/>
    <mergeCell ref="A1349:A1351"/>
    <mergeCell ref="B1349:B1351"/>
    <mergeCell ref="C1349:C1351"/>
    <mergeCell ref="D1349:D1351"/>
    <mergeCell ref="E1349:E1351"/>
    <mergeCell ref="F1349:F1351"/>
    <mergeCell ref="A1346:A1348"/>
    <mergeCell ref="B1346:B1348"/>
    <mergeCell ref="C1346:C1348"/>
    <mergeCell ref="D1346:D1348"/>
    <mergeCell ref="E1346:E1348"/>
    <mergeCell ref="F1346:F1348"/>
    <mergeCell ref="A1343:A1345"/>
    <mergeCell ref="B1343:B1345"/>
    <mergeCell ref="C1343:C1345"/>
    <mergeCell ref="D1343:D1345"/>
    <mergeCell ref="E1343:E1345"/>
    <mergeCell ref="F1343:F1345"/>
    <mergeCell ref="A1358:A1360"/>
    <mergeCell ref="B1358:B1360"/>
    <mergeCell ref="C1358:C1360"/>
    <mergeCell ref="D1358:D1360"/>
    <mergeCell ref="E1358:E1360"/>
    <mergeCell ref="F1358:F1360"/>
    <mergeCell ref="A1355:A1357"/>
    <mergeCell ref="B1355:B1357"/>
    <mergeCell ref="C1355:C1357"/>
    <mergeCell ref="D1355:D1357"/>
    <mergeCell ref="E1355:E1357"/>
    <mergeCell ref="F1355:F1357"/>
    <mergeCell ref="A1352:A1354"/>
    <mergeCell ref="B1352:B1354"/>
    <mergeCell ref="C1352:C1354"/>
    <mergeCell ref="D1352:D1354"/>
    <mergeCell ref="E1352:E1354"/>
    <mergeCell ref="F1352:F1354"/>
    <mergeCell ref="A1367:A1369"/>
    <mergeCell ref="B1367:B1369"/>
    <mergeCell ref="C1367:C1369"/>
    <mergeCell ref="D1367:D1369"/>
    <mergeCell ref="E1367:E1369"/>
    <mergeCell ref="F1367:F1369"/>
    <mergeCell ref="A1364:A1366"/>
    <mergeCell ref="B1364:B1366"/>
    <mergeCell ref="C1364:C1366"/>
    <mergeCell ref="D1364:D1366"/>
    <mergeCell ref="E1364:E1366"/>
    <mergeCell ref="F1364:F1366"/>
    <mergeCell ref="A1361:A1363"/>
    <mergeCell ref="B1361:B1363"/>
    <mergeCell ref="C1361:C1363"/>
    <mergeCell ref="D1361:D1363"/>
    <mergeCell ref="E1361:E1363"/>
    <mergeCell ref="F1361:F1363"/>
    <mergeCell ref="A1376:A1378"/>
    <mergeCell ref="B1376:B1378"/>
    <mergeCell ref="C1376:C1378"/>
    <mergeCell ref="D1376:D1378"/>
    <mergeCell ref="E1376:E1378"/>
    <mergeCell ref="F1376:F1378"/>
    <mergeCell ref="A1373:A1375"/>
    <mergeCell ref="B1373:B1375"/>
    <mergeCell ref="C1373:C1375"/>
    <mergeCell ref="D1373:D1375"/>
    <mergeCell ref="E1373:E1375"/>
    <mergeCell ref="F1373:F1375"/>
    <mergeCell ref="A1370:A1372"/>
    <mergeCell ref="B1370:B1372"/>
    <mergeCell ref="C1370:C1372"/>
    <mergeCell ref="D1370:D1372"/>
    <mergeCell ref="E1370:E1372"/>
    <mergeCell ref="F1370:F1372"/>
    <mergeCell ref="A1385:A1387"/>
    <mergeCell ref="B1385:B1387"/>
    <mergeCell ref="C1385:C1387"/>
    <mergeCell ref="D1385:D1387"/>
    <mergeCell ref="E1385:E1387"/>
    <mergeCell ref="F1385:F1387"/>
    <mergeCell ref="A1382:A1384"/>
    <mergeCell ref="B1382:B1384"/>
    <mergeCell ref="C1382:C1384"/>
    <mergeCell ref="D1382:D1384"/>
    <mergeCell ref="E1382:E1384"/>
    <mergeCell ref="F1382:F1384"/>
    <mergeCell ref="A1379:A1381"/>
    <mergeCell ref="B1379:B1381"/>
    <mergeCell ref="C1379:C1381"/>
    <mergeCell ref="D1379:D1381"/>
    <mergeCell ref="E1379:E1381"/>
    <mergeCell ref="F1379:F1381"/>
    <mergeCell ref="A1394:A1396"/>
    <mergeCell ref="B1394:B1396"/>
    <mergeCell ref="C1394:C1396"/>
    <mergeCell ref="D1394:D1396"/>
    <mergeCell ref="E1394:E1396"/>
    <mergeCell ref="F1394:F1396"/>
    <mergeCell ref="A1391:A1393"/>
    <mergeCell ref="B1391:B1393"/>
    <mergeCell ref="C1391:C1393"/>
    <mergeCell ref="D1391:D1393"/>
    <mergeCell ref="E1391:E1393"/>
    <mergeCell ref="F1391:F1393"/>
    <mergeCell ref="A1388:A1390"/>
    <mergeCell ref="B1388:B1390"/>
    <mergeCell ref="C1388:C1390"/>
    <mergeCell ref="D1388:D1390"/>
    <mergeCell ref="E1388:E1390"/>
    <mergeCell ref="F1388:F1390"/>
    <mergeCell ref="A1403:A1405"/>
    <mergeCell ref="B1403:B1405"/>
    <mergeCell ref="C1403:C1405"/>
    <mergeCell ref="D1403:D1405"/>
    <mergeCell ref="E1403:E1405"/>
    <mergeCell ref="F1403:F1405"/>
    <mergeCell ref="A1400:A1402"/>
    <mergeCell ref="B1400:B1402"/>
    <mergeCell ref="C1400:C1402"/>
    <mergeCell ref="D1400:D1402"/>
    <mergeCell ref="E1400:E1402"/>
    <mergeCell ref="F1400:F1402"/>
    <mergeCell ref="A1397:A1399"/>
    <mergeCell ref="B1397:B1399"/>
    <mergeCell ref="C1397:C1399"/>
    <mergeCell ref="D1397:D1399"/>
    <mergeCell ref="E1397:E1399"/>
    <mergeCell ref="F1397:F1399"/>
    <mergeCell ref="A1412:A1414"/>
    <mergeCell ref="B1412:B1414"/>
    <mergeCell ref="C1412:C1414"/>
    <mergeCell ref="D1412:D1414"/>
    <mergeCell ref="E1412:E1414"/>
    <mergeCell ref="F1412:F1414"/>
    <mergeCell ref="A1409:A1411"/>
    <mergeCell ref="B1409:B1411"/>
    <mergeCell ref="C1409:C1411"/>
    <mergeCell ref="D1409:D1411"/>
    <mergeCell ref="E1409:E1411"/>
    <mergeCell ref="F1409:F1411"/>
    <mergeCell ref="A1406:A1408"/>
    <mergeCell ref="B1406:B1408"/>
    <mergeCell ref="C1406:C1408"/>
    <mergeCell ref="D1406:D1408"/>
    <mergeCell ref="E1406:E1408"/>
    <mergeCell ref="F1406:F1408"/>
    <mergeCell ref="F1420:F1421"/>
    <mergeCell ref="A1422:A1423"/>
    <mergeCell ref="B1422:B1423"/>
    <mergeCell ref="C1422:C1423"/>
    <mergeCell ref="D1422:D1423"/>
    <mergeCell ref="F1422:F1423"/>
    <mergeCell ref="A1418:A1419"/>
    <mergeCell ref="B1418:B1419"/>
    <mergeCell ref="C1418:C1419"/>
    <mergeCell ref="D1418:D1419"/>
    <mergeCell ref="E1418:E1439"/>
    <mergeCell ref="F1418:F1419"/>
    <mergeCell ref="A1420:A1421"/>
    <mergeCell ref="B1420:B1421"/>
    <mergeCell ref="C1420:C1421"/>
    <mergeCell ref="D1420:D1421"/>
    <mergeCell ref="A1415:A1417"/>
    <mergeCell ref="B1415:B1417"/>
    <mergeCell ref="C1415:C1417"/>
    <mergeCell ref="D1415:D1417"/>
    <mergeCell ref="E1415:E1417"/>
    <mergeCell ref="F1415:F1417"/>
    <mergeCell ref="A1428:A1429"/>
    <mergeCell ref="B1428:B1429"/>
    <mergeCell ref="C1428:C1429"/>
    <mergeCell ref="D1428:D1429"/>
    <mergeCell ref="F1428:F1429"/>
    <mergeCell ref="A1430:A1431"/>
    <mergeCell ref="B1430:B1431"/>
    <mergeCell ref="C1430:C1431"/>
    <mergeCell ref="D1430:D1431"/>
    <mergeCell ref="F1430:F1431"/>
    <mergeCell ref="A1424:A1425"/>
    <mergeCell ref="B1424:B1425"/>
    <mergeCell ref="C1424:C1425"/>
    <mergeCell ref="D1424:D1425"/>
    <mergeCell ref="F1424:F1425"/>
    <mergeCell ref="A1426:A1427"/>
    <mergeCell ref="B1426:B1427"/>
    <mergeCell ref="C1426:C1427"/>
    <mergeCell ref="D1426:D1427"/>
    <mergeCell ref="F1426:F1427"/>
    <mergeCell ref="A1436:A1437"/>
    <mergeCell ref="B1436:B1437"/>
    <mergeCell ref="C1436:C1437"/>
    <mergeCell ref="D1436:D1437"/>
    <mergeCell ref="F1436:F1437"/>
    <mergeCell ref="A1438:A1439"/>
    <mergeCell ref="B1438:B1439"/>
    <mergeCell ref="C1438:C1439"/>
    <mergeCell ref="D1438:D1439"/>
    <mergeCell ref="F1438:F1439"/>
    <mergeCell ref="A1432:A1433"/>
    <mergeCell ref="B1432:B1433"/>
    <mergeCell ref="C1432:C1433"/>
    <mergeCell ref="D1432:D1433"/>
    <mergeCell ref="F1432:F1433"/>
    <mergeCell ref="A1434:A1435"/>
    <mergeCell ref="B1434:B1435"/>
    <mergeCell ref="C1434:C1435"/>
    <mergeCell ref="D1434:D1435"/>
    <mergeCell ref="F1434:F1435"/>
    <mergeCell ref="C1446:C1448"/>
    <mergeCell ref="D1446:D1448"/>
    <mergeCell ref="E1446:E1448"/>
    <mergeCell ref="F1446:F1448"/>
    <mergeCell ref="B1449:B1451"/>
    <mergeCell ref="C1449:C1451"/>
    <mergeCell ref="D1449:D1451"/>
    <mergeCell ref="E1449:E1451"/>
    <mergeCell ref="F1449:F1451"/>
    <mergeCell ref="B1440:B1442"/>
    <mergeCell ref="C1440:C1442"/>
    <mergeCell ref="D1440:D1442"/>
    <mergeCell ref="E1440:E1442"/>
    <mergeCell ref="F1440:F1442"/>
    <mergeCell ref="B1443:B1445"/>
    <mergeCell ref="C1443:C1445"/>
    <mergeCell ref="D1443:D1445"/>
    <mergeCell ref="E1443:E1445"/>
    <mergeCell ref="F1443:F1445"/>
    <mergeCell ref="F1455:F1457"/>
    <mergeCell ref="A1458:A1460"/>
    <mergeCell ref="B1458:B1460"/>
    <mergeCell ref="C1458:C1460"/>
    <mergeCell ref="D1458:D1460"/>
    <mergeCell ref="E1458:E1460"/>
    <mergeCell ref="F1458:F1460"/>
    <mergeCell ref="B1452:B1454"/>
    <mergeCell ref="C1452:C1454"/>
    <mergeCell ref="D1452:D1454"/>
    <mergeCell ref="E1452:E1454"/>
    <mergeCell ref="F1452:F1454"/>
    <mergeCell ref="A1455:A1457"/>
    <mergeCell ref="B1455:B1457"/>
    <mergeCell ref="C1455:C1457"/>
    <mergeCell ref="D1455:D1457"/>
    <mergeCell ref="E1455:E1457"/>
    <mergeCell ref="A1467:A1469"/>
    <mergeCell ref="B1467:B1469"/>
    <mergeCell ref="C1467:C1469"/>
    <mergeCell ref="D1467:D1469"/>
    <mergeCell ref="E1467:E1469"/>
    <mergeCell ref="F1467:F1469"/>
    <mergeCell ref="A1464:A1466"/>
    <mergeCell ref="B1464:B1466"/>
    <mergeCell ref="C1464:C1466"/>
    <mergeCell ref="D1464:D1466"/>
    <mergeCell ref="E1464:E1466"/>
    <mergeCell ref="F1464:F1466"/>
    <mergeCell ref="A1461:A1463"/>
    <mergeCell ref="B1461:B1463"/>
    <mergeCell ref="C1461:C1463"/>
    <mergeCell ref="D1461:D1463"/>
    <mergeCell ref="E1461:E1463"/>
    <mergeCell ref="F1461:F1463"/>
    <mergeCell ref="A1476:A1478"/>
    <mergeCell ref="B1476:B1478"/>
    <mergeCell ref="C1476:C1478"/>
    <mergeCell ref="D1476:D1478"/>
    <mergeCell ref="E1476:E1478"/>
    <mergeCell ref="F1476:F1478"/>
    <mergeCell ref="A1473:A1475"/>
    <mergeCell ref="B1473:B1475"/>
    <mergeCell ref="C1473:C1475"/>
    <mergeCell ref="D1473:D1475"/>
    <mergeCell ref="E1473:E1475"/>
    <mergeCell ref="F1473:F1475"/>
    <mergeCell ref="A1470:A1472"/>
    <mergeCell ref="B1470:B1472"/>
    <mergeCell ref="C1470:C1472"/>
    <mergeCell ref="D1470:D1472"/>
    <mergeCell ref="E1470:E1472"/>
    <mergeCell ref="F1470:F1472"/>
    <mergeCell ref="A1485:A1487"/>
    <mergeCell ref="B1485:B1487"/>
    <mergeCell ref="C1485:C1487"/>
    <mergeCell ref="D1485:D1487"/>
    <mergeCell ref="E1485:E1487"/>
    <mergeCell ref="F1485:F1487"/>
    <mergeCell ref="A1482:A1484"/>
    <mergeCell ref="B1482:B1484"/>
    <mergeCell ref="C1482:C1484"/>
    <mergeCell ref="D1482:D1484"/>
    <mergeCell ref="E1482:E1484"/>
    <mergeCell ref="F1482:F1484"/>
    <mergeCell ref="A1479:A1481"/>
    <mergeCell ref="B1479:B1481"/>
    <mergeCell ref="C1479:C1481"/>
    <mergeCell ref="D1479:D1481"/>
    <mergeCell ref="E1479:E1481"/>
    <mergeCell ref="F1479:F1481"/>
    <mergeCell ref="A1494:A1496"/>
    <mergeCell ref="B1494:B1496"/>
    <mergeCell ref="C1494:C1496"/>
    <mergeCell ref="D1494:D1496"/>
    <mergeCell ref="E1494:E1496"/>
    <mergeCell ref="F1494:F1496"/>
    <mergeCell ref="A1491:A1493"/>
    <mergeCell ref="B1491:B1493"/>
    <mergeCell ref="C1491:C1493"/>
    <mergeCell ref="D1491:D1493"/>
    <mergeCell ref="E1491:E1493"/>
    <mergeCell ref="F1491:F1493"/>
    <mergeCell ref="A1488:A1490"/>
    <mergeCell ref="B1488:B1490"/>
    <mergeCell ref="C1488:C1490"/>
    <mergeCell ref="D1488:D1490"/>
    <mergeCell ref="E1488:E1490"/>
    <mergeCell ref="F1488:F1490"/>
    <mergeCell ref="A1503:A1505"/>
    <mergeCell ref="B1503:B1505"/>
    <mergeCell ref="C1503:C1505"/>
    <mergeCell ref="D1503:D1505"/>
    <mergeCell ref="E1503:E1505"/>
    <mergeCell ref="F1503:F1505"/>
    <mergeCell ref="A1500:A1502"/>
    <mergeCell ref="B1500:B1502"/>
    <mergeCell ref="C1500:C1502"/>
    <mergeCell ref="D1500:D1502"/>
    <mergeCell ref="E1500:E1502"/>
    <mergeCell ref="F1500:F1502"/>
    <mergeCell ref="A1497:A1499"/>
    <mergeCell ref="B1497:B1499"/>
    <mergeCell ref="C1497:C1499"/>
    <mergeCell ref="D1497:D1499"/>
    <mergeCell ref="E1497:E1499"/>
    <mergeCell ref="F1497:F1499"/>
    <mergeCell ref="C1515:C1517"/>
    <mergeCell ref="D1515:D1517"/>
    <mergeCell ref="E1515:E1517"/>
    <mergeCell ref="F1515:F1517"/>
    <mergeCell ref="A1512:A1514"/>
    <mergeCell ref="B1512:B1514"/>
    <mergeCell ref="C1512:C1514"/>
    <mergeCell ref="D1512:D1514"/>
    <mergeCell ref="E1512:E1514"/>
    <mergeCell ref="F1512:F1514"/>
    <mergeCell ref="A1509:A1511"/>
    <mergeCell ref="B1509:B1511"/>
    <mergeCell ref="C1509:C1511"/>
    <mergeCell ref="D1509:D1511"/>
    <mergeCell ref="E1509:E1511"/>
    <mergeCell ref="F1509:F1511"/>
    <mergeCell ref="A1506:A1508"/>
    <mergeCell ref="B1506:B1508"/>
    <mergeCell ref="C1506:C1508"/>
    <mergeCell ref="D1506:D1508"/>
    <mergeCell ref="E1506:E1508"/>
    <mergeCell ref="F1506:F1508"/>
    <mergeCell ref="A101:A103"/>
    <mergeCell ref="A113:A115"/>
    <mergeCell ref="A110:A112"/>
    <mergeCell ref="A107:A109"/>
    <mergeCell ref="A104:A106"/>
    <mergeCell ref="B1536:B1538"/>
    <mergeCell ref="C1536:C1538"/>
    <mergeCell ref="D1536:D1538"/>
    <mergeCell ref="E1536:E1538"/>
    <mergeCell ref="F1536:F1538"/>
    <mergeCell ref="B1539:B1541"/>
    <mergeCell ref="C1539:C1541"/>
    <mergeCell ref="D1539:D1541"/>
    <mergeCell ref="E1539:E1541"/>
    <mergeCell ref="F1539:F1541"/>
    <mergeCell ref="B1530:B1532"/>
    <mergeCell ref="C1530:C1532"/>
    <mergeCell ref="D1530:D1532"/>
    <mergeCell ref="E1530:E1532"/>
    <mergeCell ref="F1530:F1532"/>
    <mergeCell ref="B1533:B1535"/>
    <mergeCell ref="C1533:C1535"/>
    <mergeCell ref="D1533:D1535"/>
    <mergeCell ref="E1533:E1535"/>
    <mergeCell ref="F1533:F1535"/>
    <mergeCell ref="B1524:B1526"/>
    <mergeCell ref="C1524:C1526"/>
    <mergeCell ref="D1524:D1526"/>
    <mergeCell ref="E1524:E1526"/>
    <mergeCell ref="F1524:F1526"/>
    <mergeCell ref="B1527:B1529"/>
    <mergeCell ref="B1515:B1517"/>
    <mergeCell ref="E340:E342"/>
    <mergeCell ref="B337:B339"/>
    <mergeCell ref="A127:A129"/>
    <mergeCell ref="A130:A132"/>
    <mergeCell ref="A133:A135"/>
    <mergeCell ref="A334:A336"/>
    <mergeCell ref="A337:A339"/>
    <mergeCell ref="A340:A342"/>
    <mergeCell ref="A313:A314"/>
    <mergeCell ref="B313:B314"/>
    <mergeCell ref="C313:C314"/>
    <mergeCell ref="D313:D314"/>
    <mergeCell ref="E313:E314"/>
    <mergeCell ref="F313:F314"/>
    <mergeCell ref="A311:A312"/>
    <mergeCell ref="B311:B312"/>
    <mergeCell ref="C311:C312"/>
    <mergeCell ref="D311:D312"/>
    <mergeCell ref="E311:E312"/>
    <mergeCell ref="F311:F312"/>
    <mergeCell ref="A309:A310"/>
    <mergeCell ref="B309:B310"/>
    <mergeCell ref="C309:C310"/>
    <mergeCell ref="D309:D310"/>
    <mergeCell ref="E309:E310"/>
    <mergeCell ref="F309:F310"/>
    <mergeCell ref="A307:A308"/>
    <mergeCell ref="B307:B308"/>
    <mergeCell ref="C307:C308"/>
    <mergeCell ref="D307:D308"/>
    <mergeCell ref="E307:E308"/>
    <mergeCell ref="F307:F308"/>
    <mergeCell ref="F343:F345"/>
    <mergeCell ref="E343:E345"/>
    <mergeCell ref="D343:D345"/>
    <mergeCell ref="C343:C345"/>
    <mergeCell ref="B343:B345"/>
    <mergeCell ref="A343:A345"/>
    <mergeCell ref="A346:A348"/>
    <mergeCell ref="B346:B348"/>
    <mergeCell ref="C346:C348"/>
    <mergeCell ref="D346:D348"/>
    <mergeCell ref="E346:E348"/>
    <mergeCell ref="F346:F348"/>
    <mergeCell ref="F349:F351"/>
    <mergeCell ref="E349:E351"/>
    <mergeCell ref="D349:D351"/>
    <mergeCell ref="C349:C351"/>
    <mergeCell ref="B349:B351"/>
    <mergeCell ref="A349:A351"/>
    <mergeCell ref="C370:C372"/>
    <mergeCell ref="D370:D372"/>
    <mergeCell ref="E370:E372"/>
    <mergeCell ref="F370:F372"/>
    <mergeCell ref="F352:F354"/>
    <mergeCell ref="E352:E354"/>
    <mergeCell ref="D352:D354"/>
    <mergeCell ref="C352:C354"/>
    <mergeCell ref="B352:B354"/>
    <mergeCell ref="A352:A354"/>
    <mergeCell ref="A355:A357"/>
    <mergeCell ref="B355:B357"/>
    <mergeCell ref="C355:C357"/>
    <mergeCell ref="D355:D357"/>
    <mergeCell ref="E355:E357"/>
    <mergeCell ref="F355:F357"/>
    <mergeCell ref="F358:F360"/>
    <mergeCell ref="E358:E360"/>
    <mergeCell ref="D358:D360"/>
    <mergeCell ref="C358:C360"/>
    <mergeCell ref="B358:B360"/>
    <mergeCell ref="A358:A360"/>
    <mergeCell ref="C373:C375"/>
    <mergeCell ref="C376:C378"/>
    <mergeCell ref="B376:B378"/>
    <mergeCell ref="B373:B375"/>
    <mergeCell ref="A373:A375"/>
    <mergeCell ref="A379:A380"/>
    <mergeCell ref="F376:F378"/>
    <mergeCell ref="F373:F375"/>
    <mergeCell ref="E373:E375"/>
    <mergeCell ref="E376:E378"/>
    <mergeCell ref="D376:D378"/>
    <mergeCell ref="D373:D375"/>
    <mergeCell ref="F361:F363"/>
    <mergeCell ref="E361:E363"/>
    <mergeCell ref="D361:D363"/>
    <mergeCell ref="C361:C363"/>
    <mergeCell ref="B361:B363"/>
    <mergeCell ref="A361:A363"/>
    <mergeCell ref="A364:A366"/>
    <mergeCell ref="B364:B366"/>
    <mergeCell ref="C364:C366"/>
    <mergeCell ref="D364:D366"/>
    <mergeCell ref="E364:E366"/>
    <mergeCell ref="F364:F366"/>
    <mergeCell ref="F367:F369"/>
    <mergeCell ref="E367:E369"/>
    <mergeCell ref="D367:D369"/>
    <mergeCell ref="C367:C369"/>
    <mergeCell ref="B367:B369"/>
    <mergeCell ref="A367:A369"/>
    <mergeCell ref="A370:A372"/>
    <mergeCell ref="B370:B372"/>
    <mergeCell ref="F379:F381"/>
    <mergeCell ref="E379:E381"/>
    <mergeCell ref="C388:C390"/>
    <mergeCell ref="B388:B390"/>
    <mergeCell ref="A388:A390"/>
    <mergeCell ref="F388:F390"/>
    <mergeCell ref="E388:E390"/>
    <mergeCell ref="F382:F384"/>
    <mergeCell ref="E382:E384"/>
    <mergeCell ref="D382:D384"/>
    <mergeCell ref="F385:F387"/>
    <mergeCell ref="E385:E387"/>
    <mergeCell ref="D385:D387"/>
    <mergeCell ref="D379:D381"/>
    <mergeCell ref="C382:C384"/>
    <mergeCell ref="C379:C381"/>
    <mergeCell ref="B382:B384"/>
    <mergeCell ref="A382:A384"/>
    <mergeCell ref="B379:B381"/>
    <mergeCell ref="D388:D390"/>
    <mergeCell ref="E397:E399"/>
    <mergeCell ref="D397:D399"/>
    <mergeCell ref="C397:C399"/>
    <mergeCell ref="B397:B399"/>
    <mergeCell ref="A391:A393"/>
    <mergeCell ref="B391:B393"/>
    <mergeCell ref="C391:C393"/>
    <mergeCell ref="D391:D393"/>
    <mergeCell ref="E391:E393"/>
    <mergeCell ref="F391:F393"/>
    <mergeCell ref="F394:F396"/>
    <mergeCell ref="E394:E396"/>
    <mergeCell ref="D394:D396"/>
    <mergeCell ref="C394:C396"/>
    <mergeCell ref="B394:B396"/>
    <mergeCell ref="A394:A396"/>
    <mergeCell ref="C385:C387"/>
    <mergeCell ref="B385:B387"/>
    <mergeCell ref="A385:A387"/>
    <mergeCell ref="A415:A417"/>
    <mergeCell ref="B412:B414"/>
    <mergeCell ref="A412:A414"/>
    <mergeCell ref="B409:B411"/>
    <mergeCell ref="A409:A411"/>
    <mergeCell ref="B406:B408"/>
    <mergeCell ref="A406:A408"/>
    <mergeCell ref="F406:F408"/>
    <mergeCell ref="F409:F411"/>
    <mergeCell ref="F412:F414"/>
    <mergeCell ref="F415:F417"/>
    <mergeCell ref="F418:F420"/>
    <mergeCell ref="B415:B417"/>
    <mergeCell ref="D418:D420"/>
    <mergeCell ref="C418:C420"/>
    <mergeCell ref="B418:B420"/>
    <mergeCell ref="A397:A399"/>
    <mergeCell ref="B403:B405"/>
    <mergeCell ref="A403:A405"/>
    <mergeCell ref="B400:B402"/>
    <mergeCell ref="A400:A402"/>
    <mergeCell ref="F400:F402"/>
    <mergeCell ref="F403:F405"/>
    <mergeCell ref="C415:C417"/>
    <mergeCell ref="D415:D417"/>
    <mergeCell ref="E415:E417"/>
    <mergeCell ref="E418:E420"/>
    <mergeCell ref="C400:C411"/>
    <mergeCell ref="D400:D411"/>
    <mergeCell ref="C412:C414"/>
    <mergeCell ref="D412:D414"/>
    <mergeCell ref="F397:F399"/>
    <mergeCell ref="B439:B441"/>
    <mergeCell ref="A439:A441"/>
    <mergeCell ref="B436:B438"/>
    <mergeCell ref="A436:A438"/>
    <mergeCell ref="B448:B450"/>
    <mergeCell ref="A448:A450"/>
    <mergeCell ref="B445:B447"/>
    <mergeCell ref="A445:A447"/>
    <mergeCell ref="C424:C426"/>
    <mergeCell ref="B427:B429"/>
    <mergeCell ref="A427:A429"/>
    <mergeCell ref="F430:F432"/>
    <mergeCell ref="B433:B435"/>
    <mergeCell ref="A433:A435"/>
    <mergeCell ref="B430:B432"/>
    <mergeCell ref="A430:A432"/>
    <mergeCell ref="A418:A420"/>
    <mergeCell ref="B424:B426"/>
    <mergeCell ref="A424:A426"/>
    <mergeCell ref="B421:B423"/>
    <mergeCell ref="A421:A423"/>
    <mergeCell ref="F427:F429"/>
    <mergeCell ref="F421:F423"/>
    <mergeCell ref="F424:F426"/>
    <mergeCell ref="E424:E426"/>
    <mergeCell ref="D424:D426"/>
    <mergeCell ref="A442:A444"/>
    <mergeCell ref="B442:B444"/>
    <mergeCell ref="C421:C423"/>
    <mergeCell ref="D421:D423"/>
    <mergeCell ref="E421:E423"/>
    <mergeCell ref="A1447:A1448"/>
    <mergeCell ref="A1444:A1445"/>
    <mergeCell ref="A1452:A1454"/>
    <mergeCell ref="A1449:A1451"/>
    <mergeCell ref="D950:D952"/>
    <mergeCell ref="D947:D949"/>
    <mergeCell ref="D941:D943"/>
    <mergeCell ref="D938:D940"/>
    <mergeCell ref="D953:D955"/>
    <mergeCell ref="A451:A453"/>
    <mergeCell ref="F466:F468"/>
    <mergeCell ref="B466:B468"/>
    <mergeCell ref="A466:A468"/>
    <mergeCell ref="F555:F556"/>
    <mergeCell ref="E555:E556"/>
    <mergeCell ref="D555:D556"/>
    <mergeCell ref="C555:C556"/>
    <mergeCell ref="B555:B556"/>
    <mergeCell ref="F463:F465"/>
    <mergeCell ref="F460:F462"/>
    <mergeCell ref="F457:F459"/>
    <mergeCell ref="F454:F456"/>
    <mergeCell ref="B463:B465"/>
    <mergeCell ref="A463:A465"/>
    <mergeCell ref="B460:B462"/>
    <mergeCell ref="A460:A462"/>
    <mergeCell ref="B457:B459"/>
    <mergeCell ref="A457:A459"/>
    <mergeCell ref="B454:B456"/>
    <mergeCell ref="A454:A456"/>
    <mergeCell ref="B451:B453"/>
    <mergeCell ref="B1446:B1448"/>
    <mergeCell ref="A1536:A1538"/>
    <mergeCell ref="A1539:A1541"/>
    <mergeCell ref="A1441:A1442"/>
    <mergeCell ref="H968:H969"/>
    <mergeCell ref="G968:G969"/>
    <mergeCell ref="H966:H967"/>
    <mergeCell ref="G966:G967"/>
    <mergeCell ref="H974:H975"/>
    <mergeCell ref="G974:G975"/>
    <mergeCell ref="H972:H973"/>
    <mergeCell ref="A1518:A1520"/>
    <mergeCell ref="A1521:A1523"/>
    <mergeCell ref="A1524:A1526"/>
    <mergeCell ref="A1527:A1529"/>
    <mergeCell ref="A1530:A1532"/>
    <mergeCell ref="A1533:A1535"/>
    <mergeCell ref="D962:D964"/>
    <mergeCell ref="C1527:C1529"/>
    <mergeCell ref="D1527:D1529"/>
    <mergeCell ref="E1527:E1529"/>
    <mergeCell ref="F1527:F1529"/>
    <mergeCell ref="B1518:B1520"/>
    <mergeCell ref="C1518:C1520"/>
    <mergeCell ref="D1518:D1520"/>
    <mergeCell ref="E1518:E1520"/>
    <mergeCell ref="F1518:F1520"/>
    <mergeCell ref="B1521:B1523"/>
    <mergeCell ref="C1521:C1523"/>
    <mergeCell ref="D1521:D1523"/>
    <mergeCell ref="E1521:E1523"/>
    <mergeCell ref="F1521:F1523"/>
    <mergeCell ref="A1515:A1517"/>
    <mergeCell ref="H986:H987"/>
    <mergeCell ref="G986:G987"/>
    <mergeCell ref="H984:H985"/>
    <mergeCell ref="G984:G985"/>
    <mergeCell ref="H994:H995"/>
    <mergeCell ref="G994:G995"/>
    <mergeCell ref="H990:H991"/>
    <mergeCell ref="G990:G991"/>
    <mergeCell ref="H988:H989"/>
    <mergeCell ref="G988:G989"/>
    <mergeCell ref="G972:G973"/>
    <mergeCell ref="H970:H971"/>
    <mergeCell ref="G970:G971"/>
    <mergeCell ref="H976:H977"/>
    <mergeCell ref="G976:G977"/>
    <mergeCell ref="H982:H983"/>
    <mergeCell ref="G982:G983"/>
    <mergeCell ref="H980:H981"/>
    <mergeCell ref="G980:G98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dc:creator>
  <cp:lastModifiedBy>CCJ Servicio Social</cp:lastModifiedBy>
  <dcterms:created xsi:type="dcterms:W3CDTF">2018-10-22T18:27:20Z</dcterms:created>
  <dcterms:modified xsi:type="dcterms:W3CDTF">2018-10-30T09:06:17Z</dcterms:modified>
</cp:coreProperties>
</file>